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-15" windowWidth="9660" windowHeight="12045"/>
  </bookViews>
  <sheets>
    <sheet name="입국" sheetId="1" r:id="rId1"/>
    <sheet name="출국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24519"/>
</workbook>
</file>

<file path=xl/calcChain.xml><?xml version="1.0" encoding="utf-8"?>
<calcChain xmlns="http://schemas.openxmlformats.org/spreadsheetml/2006/main">
  <c r="JS4" i="2"/>
  <c r="JT193" i="1" l="1"/>
  <c r="JT130"/>
  <c r="JT71"/>
  <c r="JR7" i="2"/>
  <c r="JR6"/>
  <c r="JR4" s="1"/>
  <c r="JQ7"/>
  <c r="JQ6"/>
  <c r="JT46" i="1" l="1"/>
  <c r="JT226"/>
  <c r="JT45"/>
  <c r="JQ4" i="2"/>
  <c r="JP7"/>
  <c r="JS226" i="1" l="1"/>
  <c r="JS130"/>
  <c r="JS193"/>
  <c r="JS45"/>
  <c r="JS46"/>
  <c r="JS71"/>
  <c r="JP6" i="2"/>
  <c r="JP4"/>
  <c r="JQ154" i="1"/>
  <c r="JQ150"/>
  <c r="JQ107"/>
  <c r="JQ94"/>
  <c r="JQ91"/>
  <c r="JQ86"/>
  <c r="JQ83"/>
  <c r="JQ82"/>
  <c r="JQ74"/>
  <c r="JQ67"/>
  <c r="JQ66"/>
  <c r="JQ63"/>
  <c r="JQ62"/>
  <c r="JQ58"/>
  <c r="JQ55"/>
  <c r="JQ51"/>
  <c r="JQ50"/>
  <c r="JQ32"/>
  <c r="JQ31"/>
  <c r="JQ28"/>
  <c r="JQ27"/>
  <c r="JQ24"/>
  <c r="JQ23"/>
  <c r="JQ20"/>
  <c r="JQ19"/>
  <c r="JQ16"/>
  <c r="JQ15"/>
  <c r="JQ14"/>
  <c r="JQ12"/>
  <c r="JR226"/>
  <c r="JR193"/>
  <c r="JR130"/>
  <c r="JQ130" s="1"/>
  <c r="JQ116"/>
  <c r="JQ112"/>
  <c r="JQ108"/>
  <c r="JQ92"/>
  <c r="JQ88"/>
  <c r="JQ84"/>
  <c r="JQ80"/>
  <c r="JQ76"/>
  <c r="JU226"/>
  <c r="JV226"/>
  <c r="JW226"/>
  <c r="JX226"/>
  <c r="JY226"/>
  <c r="JZ226"/>
  <c r="KA226"/>
  <c r="KB226"/>
  <c r="KC226"/>
  <c r="JU193"/>
  <c r="JV193"/>
  <c r="JW193"/>
  <c r="JX193"/>
  <c r="JY193"/>
  <c r="JZ193"/>
  <c r="KA193"/>
  <c r="KB193"/>
  <c r="KC193"/>
  <c r="JU130"/>
  <c r="JV130"/>
  <c r="JW130"/>
  <c r="JX130"/>
  <c r="JY130"/>
  <c r="JZ130"/>
  <c r="KA130"/>
  <c r="KB130"/>
  <c r="KC130"/>
  <c r="JU71"/>
  <c r="JV71"/>
  <c r="JW71"/>
  <c r="JX71"/>
  <c r="JY71"/>
  <c r="JZ71"/>
  <c r="KA71"/>
  <c r="KB71"/>
  <c r="KC71"/>
  <c r="JU45"/>
  <c r="JV45"/>
  <c r="JW45"/>
  <c r="JX45"/>
  <c r="JX9" s="1"/>
  <c r="JY45"/>
  <c r="JZ45"/>
  <c r="KA45"/>
  <c r="KB45"/>
  <c r="KB9" s="1"/>
  <c r="KC45"/>
  <c r="JU9"/>
  <c r="JV9"/>
  <c r="JW9"/>
  <c r="JY9"/>
  <c r="JZ9"/>
  <c r="KA9"/>
  <c r="KC9"/>
  <c r="JQ291"/>
  <c r="JQ288"/>
  <c r="JQ285"/>
  <c r="JQ283"/>
  <c r="JQ282"/>
  <c r="JQ280"/>
  <c r="JQ279"/>
  <c r="JQ277"/>
  <c r="JQ276"/>
  <c r="JQ275"/>
  <c r="JQ274"/>
  <c r="JQ273"/>
  <c r="JQ272"/>
  <c r="JQ271"/>
  <c r="JQ270"/>
  <c r="JQ269"/>
  <c r="JQ268"/>
  <c r="JQ267"/>
  <c r="JQ266"/>
  <c r="JQ265"/>
  <c r="JQ264"/>
  <c r="JQ263"/>
  <c r="JQ262"/>
  <c r="JQ261"/>
  <c r="JQ259"/>
  <c r="JQ258"/>
  <c r="JQ257"/>
  <c r="JQ255"/>
  <c r="JQ254"/>
  <c r="JQ253"/>
  <c r="JQ251"/>
  <c r="JQ250"/>
  <c r="JQ249"/>
  <c r="JQ248"/>
  <c r="JQ247"/>
  <c r="JQ246"/>
  <c r="JQ245"/>
  <c r="JQ244"/>
  <c r="JQ243"/>
  <c r="JQ242"/>
  <c r="JQ241"/>
  <c r="JQ240"/>
  <c r="JQ239"/>
  <c r="JQ238"/>
  <c r="JQ237"/>
  <c r="JQ236"/>
  <c r="JQ235"/>
  <c r="JQ234"/>
  <c r="JQ233"/>
  <c r="JQ232"/>
  <c r="JQ231"/>
  <c r="JQ230"/>
  <c r="JQ229"/>
  <c r="JQ228"/>
  <c r="JQ213"/>
  <c r="JQ212"/>
  <c r="JQ209"/>
  <c r="JQ206"/>
  <c r="JQ205"/>
  <c r="JQ204"/>
  <c r="JQ203"/>
  <c r="JQ201"/>
  <c r="JQ200"/>
  <c r="JQ199"/>
  <c r="JQ198"/>
  <c r="JQ197"/>
  <c r="JQ196"/>
  <c r="JQ195"/>
  <c r="JQ187"/>
  <c r="JQ186"/>
  <c r="JQ185"/>
  <c r="JQ184"/>
  <c r="JQ183"/>
  <c r="JQ182"/>
  <c r="JQ181"/>
  <c r="JQ180"/>
  <c r="JQ179"/>
  <c r="JQ178"/>
  <c r="JQ177"/>
  <c r="JQ176"/>
  <c r="JQ175"/>
  <c r="JQ174"/>
  <c r="JQ173"/>
  <c r="JQ172"/>
  <c r="JQ171"/>
  <c r="JQ170"/>
  <c r="JQ169"/>
  <c r="JQ168"/>
  <c r="JQ167"/>
  <c r="JQ166"/>
  <c r="JQ165"/>
  <c r="JQ164"/>
  <c r="JQ163"/>
  <c r="JQ162"/>
  <c r="JQ161"/>
  <c r="JQ160"/>
  <c r="JQ158"/>
  <c r="JQ157"/>
  <c r="JQ153"/>
  <c r="JQ152"/>
  <c r="JQ151"/>
  <c r="JQ149"/>
  <c r="JQ148"/>
  <c r="JQ147"/>
  <c r="JQ146"/>
  <c r="JQ145"/>
  <c r="JQ144"/>
  <c r="JQ143"/>
  <c r="JQ142"/>
  <c r="JQ141"/>
  <c r="JQ140"/>
  <c r="JQ139"/>
  <c r="JQ138"/>
  <c r="JQ137"/>
  <c r="JQ136"/>
  <c r="JQ135"/>
  <c r="JQ133"/>
  <c r="JQ132"/>
  <c r="JQ128"/>
  <c r="JQ118"/>
  <c r="JQ115"/>
  <c r="JQ114"/>
  <c r="JQ113"/>
  <c r="JQ111"/>
  <c r="JQ110"/>
  <c r="JQ109"/>
  <c r="JQ106"/>
  <c r="JQ105"/>
  <c r="JQ101"/>
  <c r="JQ95"/>
  <c r="JQ93"/>
  <c r="JQ89"/>
  <c r="JQ85"/>
  <c r="JQ81"/>
  <c r="JQ79"/>
  <c r="JQ78"/>
  <c r="JQ77"/>
  <c r="JQ73"/>
  <c r="JQ68"/>
  <c r="JQ65"/>
  <c r="JQ64"/>
  <c r="JQ61"/>
  <c r="JQ60"/>
  <c r="JQ57"/>
  <c r="JQ54"/>
  <c r="JQ53"/>
  <c r="JQ52"/>
  <c r="JQ49"/>
  <c r="JQ48"/>
  <c r="JQ42"/>
  <c r="JQ38"/>
  <c r="JQ37"/>
  <c r="JQ34"/>
  <c r="JQ33"/>
  <c r="JQ30"/>
  <c r="JQ29"/>
  <c r="JQ26"/>
  <c r="JQ25"/>
  <c r="JQ22"/>
  <c r="JQ21"/>
  <c r="JQ18"/>
  <c r="JQ17"/>
  <c r="JQ7"/>
  <c r="JO7" i="2"/>
  <c r="JO6"/>
  <c r="JP226" i="1"/>
  <c r="JQ226" l="1"/>
  <c r="JQ193"/>
  <c r="JP193"/>
  <c r="JR45"/>
  <c r="JQ45" s="1"/>
  <c r="JR46"/>
  <c r="JQ46" s="1"/>
  <c r="JR71"/>
  <c r="JQ71" s="1"/>
  <c r="JQ47"/>
  <c r="JQ75"/>
  <c r="JQ59"/>
  <c r="JQ11"/>
  <c r="JP46"/>
  <c r="JP45"/>
  <c r="JP71"/>
  <c r="JP130"/>
  <c r="JR9" l="1"/>
  <c r="JP9"/>
  <c r="JN7" i="2"/>
  <c r="JN6"/>
  <c r="JN4"/>
  <c r="JR6" i="1" l="1"/>
  <c r="JR4" s="1"/>
  <c r="JO226"/>
  <c r="JO193"/>
  <c r="JO130"/>
  <c r="JO71"/>
  <c r="JO46"/>
  <c r="JO45"/>
  <c r="JO9" s="1"/>
  <c r="IQ80"/>
  <c r="IQ89"/>
  <c r="IQ116"/>
  <c r="IQ150"/>
  <c r="IQ154"/>
  <c r="IQ157"/>
  <c r="IQ168"/>
  <c r="IQ171"/>
  <c r="IQ199"/>
  <c r="IQ248"/>
  <c r="IQ249"/>
  <c r="IQ283"/>
  <c r="IQ281"/>
  <c r="IQ271"/>
  <c r="IQ263"/>
  <c r="IQ268"/>
  <c r="IQ269"/>
  <c r="JM7" i="2"/>
  <c r="JM6"/>
  <c r="JM4"/>
  <c r="JD289" i="1"/>
  <c r="JD69"/>
  <c r="JD70"/>
  <c r="JL7" i="2"/>
  <c r="JL4" s="1"/>
  <c r="JL6"/>
  <c r="JM130" i="1"/>
  <c r="JM226"/>
  <c r="JN193" l="1"/>
  <c r="JN226"/>
  <c r="JN45"/>
  <c r="JN9" s="1"/>
  <c r="JN46"/>
  <c r="JN71"/>
  <c r="JN130"/>
  <c r="JM71"/>
  <c r="JM46"/>
  <c r="JM193"/>
  <c r="JM45"/>
  <c r="JM9"/>
  <c r="JL130"/>
  <c r="JL226"/>
  <c r="JL193"/>
  <c r="JK7" i="2"/>
  <c r="JK6"/>
  <c r="JJ7"/>
  <c r="JJ6"/>
  <c r="JK46" i="1"/>
  <c r="JK45"/>
  <c r="JK226"/>
  <c r="JK193"/>
  <c r="JK130"/>
  <c r="JK71"/>
  <c r="JL45" l="1"/>
  <c r="JL9" s="1"/>
  <c r="JL71"/>
  <c r="JL46"/>
  <c r="JK9"/>
  <c r="JI7" i="2" l="1"/>
  <c r="JI6"/>
  <c r="JD281" i="1"/>
  <c r="JD288"/>
  <c r="JD287"/>
  <c r="JD286"/>
  <c r="JD285"/>
  <c r="JD284"/>
  <c r="JD283"/>
  <c r="JD282"/>
  <c r="JD280"/>
  <c r="JD279"/>
  <c r="JD278"/>
  <c r="JD277"/>
  <c r="JD276"/>
  <c r="JD275"/>
  <c r="JD274"/>
  <c r="JD273"/>
  <c r="JD272"/>
  <c r="JD271"/>
  <c r="JD270"/>
  <c r="JD269"/>
  <c r="JD268"/>
  <c r="JD267"/>
  <c r="JD266"/>
  <c r="JD265"/>
  <c r="JD264"/>
  <c r="JD263"/>
  <c r="JD262"/>
  <c r="JD261"/>
  <c r="JD260"/>
  <c r="JD259"/>
  <c r="JD258"/>
  <c r="JD257"/>
  <c r="JD256"/>
  <c r="JD255"/>
  <c r="JD254"/>
  <c r="JD253"/>
  <c r="JD252"/>
  <c r="JD251"/>
  <c r="JD250"/>
  <c r="JD249"/>
  <c r="JD248"/>
  <c r="JD247"/>
  <c r="JD246"/>
  <c r="JD245"/>
  <c r="JD244"/>
  <c r="JD243"/>
  <c r="JD242"/>
  <c r="JD241"/>
  <c r="JD240"/>
  <c r="JD239"/>
  <c r="JD238"/>
  <c r="JD237"/>
  <c r="JD236"/>
  <c r="JD235"/>
  <c r="JD234"/>
  <c r="JD233"/>
  <c r="JD232"/>
  <c r="JD231"/>
  <c r="JD230"/>
  <c r="JD229"/>
  <c r="JD228"/>
  <c r="JD224"/>
  <c r="JD223"/>
  <c r="JD222"/>
  <c r="JD221"/>
  <c r="JD220"/>
  <c r="JD219"/>
  <c r="JD218"/>
  <c r="JD217"/>
  <c r="JD216"/>
  <c r="JD215"/>
  <c r="JD214"/>
  <c r="JD213"/>
  <c r="JD212"/>
  <c r="JD211"/>
  <c r="JD210"/>
  <c r="JD209"/>
  <c r="JD208"/>
  <c r="JD207"/>
  <c r="JD206"/>
  <c r="JD205"/>
  <c r="JD204"/>
  <c r="JD203"/>
  <c r="JD202"/>
  <c r="JD201"/>
  <c r="JD200"/>
  <c r="JD199"/>
  <c r="JD198"/>
  <c r="JD197"/>
  <c r="JD196"/>
  <c r="JD195"/>
  <c r="JD191"/>
  <c r="JD190"/>
  <c r="JD189"/>
  <c r="JD188"/>
  <c r="JD187"/>
  <c r="JD186"/>
  <c r="JD185"/>
  <c r="JD184"/>
  <c r="JD183"/>
  <c r="JD182"/>
  <c r="JD179"/>
  <c r="JD178"/>
  <c r="JD177"/>
  <c r="JD176"/>
  <c r="JD175"/>
  <c r="JD174"/>
  <c r="JD173"/>
  <c r="JD172"/>
  <c r="JD171"/>
  <c r="JD170"/>
  <c r="JD169"/>
  <c r="JD168"/>
  <c r="JD167"/>
  <c r="JD166"/>
  <c r="JD165"/>
  <c r="JD164"/>
  <c r="JD163"/>
  <c r="JD162"/>
  <c r="JD161"/>
  <c r="JD160"/>
  <c r="JD159"/>
  <c r="JD158"/>
  <c r="JD157"/>
  <c r="JD156"/>
  <c r="JD155"/>
  <c r="JD154"/>
  <c r="JD153"/>
  <c r="JD152"/>
  <c r="JD151"/>
  <c r="JD150"/>
  <c r="JD149"/>
  <c r="JD148"/>
  <c r="JD147"/>
  <c r="JD146"/>
  <c r="JD145"/>
  <c r="JD144"/>
  <c r="JD143"/>
  <c r="JD142"/>
  <c r="JD141"/>
  <c r="JD140"/>
  <c r="JD139"/>
  <c r="JD138"/>
  <c r="JD137"/>
  <c r="JD136"/>
  <c r="JD135"/>
  <c r="JD134"/>
  <c r="JD133"/>
  <c r="JD132"/>
  <c r="JD129"/>
  <c r="JD128"/>
  <c r="JD127"/>
  <c r="JD126"/>
  <c r="JD125"/>
  <c r="JD124"/>
  <c r="JD123"/>
  <c r="JD122"/>
  <c r="JD121"/>
  <c r="JD120"/>
  <c r="JD119"/>
  <c r="JD118"/>
  <c r="JD117"/>
  <c r="JD116"/>
  <c r="JD115"/>
  <c r="JD114"/>
  <c r="JD113"/>
  <c r="JD112"/>
  <c r="JD111"/>
  <c r="JD110"/>
  <c r="JD109"/>
  <c r="JD108"/>
  <c r="JD107"/>
  <c r="JD106"/>
  <c r="JD105"/>
  <c r="JD104"/>
  <c r="JD103"/>
  <c r="JD102"/>
  <c r="JD101"/>
  <c r="JD100"/>
  <c r="JD99"/>
  <c r="JD98"/>
  <c r="JD97"/>
  <c r="JD96"/>
  <c r="JD95"/>
  <c r="JD94"/>
  <c r="JD93"/>
  <c r="JD92"/>
  <c r="JD91"/>
  <c r="JD90"/>
  <c r="JD89"/>
  <c r="JD88"/>
  <c r="JD87"/>
  <c r="JD86"/>
  <c r="JD85"/>
  <c r="JD84"/>
  <c r="JD83"/>
  <c r="JD82"/>
  <c r="JD81"/>
  <c r="JD80"/>
  <c r="JD79"/>
  <c r="JD78"/>
  <c r="JD77"/>
  <c r="JD76"/>
  <c r="JD75"/>
  <c r="JD74"/>
  <c r="JD73"/>
  <c r="JD68"/>
  <c r="JD67"/>
  <c r="JD66"/>
  <c r="JD65"/>
  <c r="JD64"/>
  <c r="JD63"/>
  <c r="JD62"/>
  <c r="JD61"/>
  <c r="JD60"/>
  <c r="JD59"/>
  <c r="JD58"/>
  <c r="JD57"/>
  <c r="JD56"/>
  <c r="JD55"/>
  <c r="JD54"/>
  <c r="JD53"/>
  <c r="JD52"/>
  <c r="JD51"/>
  <c r="JD50"/>
  <c r="JD49"/>
  <c r="JD48"/>
  <c r="JD43"/>
  <c r="JD42"/>
  <c r="JD41"/>
  <c r="JD40"/>
  <c r="JD39"/>
  <c r="JD36"/>
  <c r="JD35"/>
  <c r="JD34"/>
  <c r="JD33"/>
  <c r="JD32"/>
  <c r="JD31"/>
  <c r="JD30"/>
  <c r="JD29"/>
  <c r="JD28"/>
  <c r="JD27"/>
  <c r="JD26"/>
  <c r="JD25"/>
  <c r="JD24"/>
  <c r="JD23"/>
  <c r="JD22"/>
  <c r="JD21"/>
  <c r="JD20"/>
  <c r="JD19"/>
  <c r="JD18"/>
  <c r="JD17"/>
  <c r="JD16"/>
  <c r="JD15"/>
  <c r="JD14"/>
  <c r="JD12"/>
  <c r="JD13" l="1"/>
  <c r="JJ193"/>
  <c r="JJ130"/>
  <c r="JJ45"/>
  <c r="JJ46" l="1"/>
  <c r="JJ71"/>
  <c r="JJ226"/>
  <c r="JH7" i="2"/>
  <c r="JH6"/>
  <c r="JI45" i="1"/>
  <c r="JI130"/>
  <c r="JI193"/>
  <c r="JI226"/>
  <c r="JG6" i="2"/>
  <c r="JG7"/>
  <c r="JI46" i="1" l="1"/>
  <c r="JI71"/>
  <c r="JG4" i="2" l="1"/>
  <c r="JF7"/>
  <c r="JF6"/>
  <c r="JG130" i="1" l="1"/>
  <c r="JG46"/>
  <c r="JG193"/>
  <c r="JG45"/>
  <c r="JF226" l="1"/>
  <c r="JD7"/>
  <c r="JF46"/>
  <c r="JF193"/>
  <c r="JF45"/>
  <c r="JF9" s="1"/>
  <c r="JF71"/>
  <c r="JF130"/>
  <c r="JE7" i="2" l="1"/>
  <c r="JE6"/>
  <c r="JE4" l="1"/>
  <c r="JD7"/>
  <c r="JC7" s="1"/>
  <c r="JD6"/>
  <c r="JO4"/>
  <c r="JK4"/>
  <c r="JJ4"/>
  <c r="JI4"/>
  <c r="JH4"/>
  <c r="JF4"/>
  <c r="JG226" i="1"/>
  <c r="JG71"/>
  <c r="JJ9"/>
  <c r="JI9"/>
  <c r="JG9"/>
  <c r="JB7" i="2"/>
  <c r="JB6"/>
  <c r="JE193" i="1" l="1"/>
  <c r="JE130"/>
  <c r="JE71"/>
  <c r="JD4" i="2"/>
  <c r="JC4" s="1"/>
  <c r="JC6"/>
  <c r="JE226" i="1"/>
  <c r="JE46"/>
  <c r="JE45"/>
  <c r="JA7" i="2"/>
  <c r="JA6"/>
  <c r="JE9" i="1" l="1"/>
  <c r="JC226" l="1"/>
  <c r="JC193"/>
  <c r="JC130"/>
  <c r="JC46"/>
  <c r="JC45"/>
  <c r="JC71"/>
  <c r="JA4" i="2"/>
  <c r="JC9" i="1" l="1"/>
  <c r="JC6" s="1"/>
  <c r="JB71"/>
  <c r="JB45"/>
  <c r="JB9" s="1"/>
  <c r="JB46"/>
  <c r="JB226"/>
  <c r="JB130"/>
  <c r="JB193"/>
  <c r="JB6" l="1"/>
  <c r="IZ7" i="2"/>
  <c r="IZ6"/>
  <c r="IY7"/>
  <c r="IY6"/>
  <c r="JA193" i="1" l="1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EC4" i="2" l="1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  <c r="JD291" l="1"/>
  <c r="JD37"/>
  <c r="JD38"/>
  <c r="JD11"/>
  <c r="JD181"/>
  <c r="JH193" l="1"/>
  <c r="JD193" s="1"/>
  <c r="JH71"/>
  <c r="JD71" s="1"/>
  <c r="JH226"/>
  <c r="JD226" s="1"/>
  <c r="JH45"/>
  <c r="JD47"/>
  <c r="JD180"/>
  <c r="JH46"/>
  <c r="JD46" s="1"/>
  <c r="JH130" l="1"/>
  <c r="JH9"/>
  <c r="JD45"/>
  <c r="JD130" l="1"/>
  <c r="JD9"/>
  <c r="JD4" l="1"/>
  <c r="JD6" l="1"/>
  <c r="JQ13" l="1"/>
  <c r="JS9" l="1"/>
  <c r="JS6" l="1"/>
  <c r="JS4" l="1"/>
  <c r="JT9" l="1"/>
  <c r="JQ36"/>
  <c r="JT6" l="1"/>
  <c r="JQ9"/>
  <c r="JT4" l="1"/>
  <c r="JQ4" s="1"/>
  <c r="JQ6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<sst xmlns="http://schemas.openxmlformats.org/spreadsheetml/2006/main" count="2946" uniqueCount="1093">
  <si>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</si>
  <si>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</si>
  <si>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</si>
  <si>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</si>
  <si>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</si>
  <si>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</si>
  <si>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</si>
  <si>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</si>
  <si>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</si>
  <si>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</si>
  <si>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</si>
  <si>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</si>
  <si>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</si>
  <si>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</si>
  <si>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</si>
  <si>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</si>
  <si>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</si>
  <si>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</si>
  <si>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</si>
  <si>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</si>
  <si>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</si>
  <si>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</si>
  <si>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</si>
  <si>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</si>
  <si>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</si>
  <si>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</si>
  <si>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</si>
  <si>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</si>
  <si>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</si>
  <si>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</si>
  <si>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</si>
  <si>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</si>
  <si>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</si>
  <si>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</si>
  <si>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</si>
  <si>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</si>
  <si>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</si>
  <si>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</si>
  <si>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</si>
  <si>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</si>
  <si>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</si>
  <si>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</si>
  <si>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</si>
  <si>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</si>
  <si>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</si>
  <si>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</si>
  <si>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</si>
  <si>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</si>
  <si>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</si>
  <si>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</si>
  <si>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</si>
  <si>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</si>
  <si>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</si>
  <si>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</si>
  <si>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</si>
  <si>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</si>
  <si>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</si>
  <si>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</si>
  <si>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</si>
  <si>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</si>
  <si>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</si>
  <si>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</si>
  <si>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</si>
  <si>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</si>
  <si>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</si>
  <si>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</si>
  <si>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</si>
  <si>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</si>
  <si>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</si>
  <si>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</si>
  <si>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</si>
  <si>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</si>
  <si>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</si>
  <si>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</si>
  <si>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</si>
  <si>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</si>
  <si>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</si>
  <si>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</si>
  <si>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</si>
  <si>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</si>
  <si>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</si>
  <si>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</si>
  <si>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</si>
  <si>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</si>
  <si>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</si>
  <si>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</si>
  <si>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</si>
  <si>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</si>
  <si>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</si>
  <si>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</si>
  <si>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</si>
  <si>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</si>
  <si>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</si>
  <si>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</si>
  <si>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</si>
  <si>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</si>
  <si>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</si>
  <si>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</si>
  <si>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</si>
  <si>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</si>
  <si>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</si>
  <si>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</si>
  <si>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</si>
  <si>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</si>
  <si>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</si>
  <si>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</si>
  <si>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</si>
  <si>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</si>
  <si>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</si>
  <si>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</si>
  <si>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</si>
  <si>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</si>
  <si>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</si>
  <si>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</si>
  <si>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</si>
  <si>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</si>
  <si>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</si>
  <si>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</si>
  <si>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</si>
  <si>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</si>
  <si>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</si>
  <si>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</si>
  <si>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</si>
  <si>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</si>
  <si>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</si>
  <si>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</si>
  <si>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</si>
  <si>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</si>
  <si>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</si>
  <si>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</si>
  <si>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</si>
  <si>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</si>
  <si>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</si>
  <si>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</si>
  <si>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</si>
  <si>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</si>
  <si>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</si>
  <si>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</si>
  <si>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</si>
  <si>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</si>
  <si>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</si>
  <si>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</si>
  <si>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</si>
  <si>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</si>
  <si>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</si>
  <si>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</si>
  <si>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</si>
  <si>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</si>
  <si>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</si>
  <si>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</si>
  <si>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</si>
  <si>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</si>
  <si>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</si>
  <si>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</si>
  <si>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</si>
  <si>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</si>
  <si>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</si>
  <si>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</si>
  <si>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</si>
  <si>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</si>
  <si>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</si>
  <si>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</si>
  <si>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</si>
  <si>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</si>
  <si>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</si>
  <si>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</si>
  <si>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</si>
  <si>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</si>
  <si>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</si>
  <si>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</si>
  <si>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</si>
  <si>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</si>
  <si>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</si>
  <si>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</si>
  <si>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</si>
  <si>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</si>
  <si>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</si>
  <si>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</si>
  <si>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</si>
  <si>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</si>
  <si>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</si>
  <si>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</si>
  <si>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</si>
  <si>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</si>
  <si>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</si>
  <si>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</si>
  <si>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</si>
  <si>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</si>
  <si>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</si>
  <si>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</si>
  <si>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</si>
  <si>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</si>
  <si>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</si>
  <si>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</si>
  <si>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</si>
  <si>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</si>
  <si>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</si>
  <si>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</si>
  <si>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</si>
  <si>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</si>
  <si>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</si>
  <si>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</si>
  <si>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</si>
  <si>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</si>
  <si>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</si>
  <si>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</si>
  <si>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</si>
  <si>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</si>
  <si>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</si>
  <si>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</si>
  <si>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</si>
  <si>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</si>
  <si>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</si>
  <si>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</si>
  <si>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</si>
  <si>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</si>
  <si>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</si>
  <si>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</si>
  <si>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</si>
  <si>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</si>
  <si>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</si>
  <si>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</si>
  <si>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</si>
  <si>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</si>
  <si>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</si>
  <si>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</si>
  <si>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</si>
  <si>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</si>
  <si>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</si>
  <si>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</si>
  <si>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</si>
  <si>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</si>
  <si>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</si>
  <si>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</si>
  <si>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</si>
  <si>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</si>
  <si>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</si>
  <si>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</si>
  <si>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</si>
  <si>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</si>
  <si>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</si>
  <si>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</si>
  <si>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</si>
  <si>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</si>
  <si>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</si>
  <si>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</si>
  <si>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</si>
  <si>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</si>
  <si>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</si>
  <si>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</si>
  <si>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</si>
  <si>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</si>
  <si>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</si>
  <si>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</si>
  <si>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</si>
  <si>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</si>
  <si>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</si>
  <si>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</si>
  <si>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</si>
  <si>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</si>
  <si>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</si>
  <si>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</si>
  <si>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</si>
  <si>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</si>
  <si>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</si>
  <si>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</si>
  <si>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</si>
  <si>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</si>
  <si>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</si>
  <si>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</si>
  <si>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</si>
  <si>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</si>
  <si>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</si>
  <si>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</si>
  <si>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</si>
  <si>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</si>
  <si>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</si>
  <si>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</si>
  <si>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</si>
  <si>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</si>
  <si>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</si>
  <si>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</si>
  <si>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</si>
  <si>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</si>
  <si>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</si>
  <si>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</si>
  <si>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</si>
  <si>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</si>
  <si>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</si>
  <si>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</si>
  <si>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</si>
  <si>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</si>
  <si>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</si>
  <si>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</si>
  <si>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</si>
  <si>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</si>
  <si>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</si>
  <si>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</si>
  <si>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</si>
  <si>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</si>
  <si>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</si>
  <si>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</si>
  <si>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</si>
  <si>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</si>
  <si>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</si>
  <si>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</si>
  <si>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</si>
  <si>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</si>
  <si>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</si>
  <si>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</si>
  <si>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</si>
  <si>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</si>
  <si>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</si>
  <si>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</si>
  <si>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</si>
  <si>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</si>
  <si>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</si>
  <si>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</si>
  <si>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</si>
  <si>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</si>
  <si>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</si>
  <si>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</si>
  <si>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</si>
  <si>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</si>
  <si>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</si>
  <si>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</si>
  <si>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</si>
  <si>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</si>
  <si>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</si>
  <si>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</si>
  <si>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</si>
  <si>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</si>
  <si>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</si>
  <si>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</si>
  <si>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</si>
  <si>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</si>
  <si>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</si>
  <si>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</si>
  <si>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</si>
  <si>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</si>
  <si>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</si>
  <si>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</si>
  <si>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</si>
  <si>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</si>
  <si>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</si>
  <si>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</si>
  <si>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</si>
  <si>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</si>
  <si>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</si>
  <si>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</si>
  <si>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</si>
  <si>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</si>
  <si>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</si>
  <si>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</si>
  <si>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</si>
  <si>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</si>
  <si>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</si>
  <si>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</si>
  <si>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</si>
  <si>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</si>
  <si>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</si>
  <si>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</si>
  <si>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</si>
  <si>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</si>
  <si>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</si>
  <si>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</si>
  <si>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</si>
  <si>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</si>
  <si>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</si>
  <si>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</si>
  <si>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</si>
  <si>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</si>
  <si>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</si>
  <si>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</si>
  <si>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</si>
  <si>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</si>
  <si>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</si>
  <si>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</si>
  <si>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</si>
  <si>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</si>
  <si>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</si>
  <si>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</si>
  <si>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</si>
  <si>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</si>
  <si>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</si>
  <si>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</si>
  <si>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</si>
  <si>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</si>
  <si>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</si>
  <si>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</si>
  <si>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</si>
  <si>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</si>
  <si>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</si>
  <si>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</si>
  <si>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</si>
  <si>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</si>
  <si>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</si>
  <si>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</si>
  <si>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</si>
  <si>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</si>
  <si>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</si>
  <si>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</si>
  <si>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</si>
  <si>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</si>
  <si>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</si>
  <si>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</si>
  <si>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</si>
  <si>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</si>
  <si>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</si>
  <si>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</si>
  <si>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</si>
  <si>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</si>
  <si>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</si>
  <si>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</si>
  <si>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</si>
  <si>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</si>
  <si>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</si>
  <si>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</si>
  <si>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</si>
  <si>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</si>
  <si>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</si>
  <si>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</si>
  <si>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</si>
  <si>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</si>
  <si>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</si>
  <si>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</si>
  <si>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</si>
  <si>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</si>
  <si>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</si>
  <si>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</si>
  <si>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</si>
  <si>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</si>
  <si>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</si>
  <si>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</si>
  <si>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</si>
  <si>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</si>
  <si>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</si>
  <si>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</si>
  <si>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</si>
  <si>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</si>
  <si>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</si>
  <si>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</si>
  <si>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</si>
  <si>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</si>
  <si>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</si>
  <si>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</si>
  <si>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</si>
  <si>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</si>
  <si>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</si>
  <si>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</si>
  <si>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</si>
  <si>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</si>
  <si>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</si>
  <si>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</si>
  <si>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</si>
  <si>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</si>
  <si>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</si>
  <si>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</si>
  <si>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</si>
  <si>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</si>
  <si>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</si>
  <si>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</si>
  <si>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</si>
  <si>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</si>
  <si>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</si>
  <si>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</si>
  <si>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</si>
  <si>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</si>
  <si>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</si>
  <si>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</si>
  <si>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</si>
  <si>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</si>
  <si>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</si>
  <si>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</si>
  <si>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</si>
  <si>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</si>
  <si>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</si>
  <si>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</si>
  <si>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</si>
  <si>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</si>
  <si>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</si>
  <si>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</si>
  <si>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</si>
  <si>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</si>
  <si>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</si>
  <si>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</si>
  <si>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</si>
  <si>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</si>
  <si>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</si>
  <si>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</si>
  <si>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</si>
  <si>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</si>
  <si>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</si>
  <si>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</si>
  <si>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</si>
  <si>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</si>
  <si>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</si>
  <si>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</si>
  <si>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</si>
  <si>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</si>
  <si>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</si>
  <si>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</si>
  <si>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</si>
  <si>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</si>
  <si>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</si>
  <si>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</si>
  <si>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</si>
  <si>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</si>
  <si>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</si>
  <si>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</si>
  <si>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</si>
  <si>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</si>
  <si>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</si>
  <si>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</si>
  <si>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</si>
  <si>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</si>
  <si>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</si>
  <si>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</si>
  <si>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</si>
  <si>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</si>
  <si>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</si>
  <si>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</si>
  <si>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</si>
  <si>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</si>
  <si>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</si>
  <si>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</si>
  <si>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</si>
  <si>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</si>
  <si>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</si>
  <si>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</si>
  <si>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</si>
  <si>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</si>
  <si>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</si>
  <si>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</si>
  <si>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</si>
  <si>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</si>
  <si>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</si>
  <si>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</si>
  <si>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</si>
  <si>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</si>
  <si>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</si>
  <si>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</si>
  <si>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</si>
  <si>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</si>
  <si>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</si>
  <si>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</si>
  <si>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</si>
  <si>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</si>
  <si>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</si>
  <si>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</si>
  <si>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</si>
  <si>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</si>
  <si>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</si>
  <si>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</si>
  <si>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</si>
  <si>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</si>
  <si>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</si>
  <si>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</si>
  <si>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</si>
  <si>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</si>
  <si>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</si>
  <si>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</si>
  <si>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</si>
  <si>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</si>
  <si>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</si>
  <si>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</si>
  <si>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</si>
  <si>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</si>
  <si>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</si>
  <si>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</si>
  <si>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</si>
  <si>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</si>
  <si>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</si>
  <si>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</si>
  <si>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</si>
  <si>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</si>
  <si>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</si>
  <si>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</si>
  <si>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</si>
  <si>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</si>
  <si>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</si>
  <si>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</si>
  <si>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</si>
  <si>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</si>
  <si>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</si>
  <si>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</si>
  <si>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</si>
  <si>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</si>
  <si>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</si>
  <si>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</si>
  <si>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</si>
  <si>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</si>
  <si>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</si>
  <si>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</si>
  <si>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</si>
  <si>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</si>
  <si>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</si>
  <si>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</si>
  <si>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</si>
  <si>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</si>
  <si>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</si>
  <si>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</si>
  <si>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</si>
  <si>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</si>
  <si>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</si>
  <si>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</si>
  <si>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</si>
  <si>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</si>
  <si>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</si>
  <si>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</si>
  <si>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</si>
  <si>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</si>
  <si>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</si>
  <si>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</si>
  <si>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</si>
  <si>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</si>
  <si>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</si>
  <si>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</si>
  <si>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</si>
  <si>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</si>
  <si>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</si>
  <si>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</si>
  <si>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</si>
  <si>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</si>
  <si>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</si>
  <si>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</si>
  <si>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</si>
  <si>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</si>
  <si>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</si>
  <si>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</si>
  <si>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</si>
  <si>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</si>
  <si>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</si>
  <si>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</si>
  <si>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</si>
  <si>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</si>
  <si>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</si>
  <si>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</si>
  <si>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</si>
  <si>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</si>
  <si>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</si>
  <si>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</si>
  <si>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</si>
  <si>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</si>
  <si>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</si>
  <si>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</si>
  <si>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</si>
  <si>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</si>
  <si>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</si>
  <si>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</si>
  <si>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</si>
  <si>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</si>
  <si>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</si>
  <si>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</si>
  <si>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</si>
  <si>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</si>
  <si>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</si>
  <si>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</si>
  <si>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</si>
  <si>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</si>
  <si>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</si>
  <si>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</si>
  <si>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</si>
  <si>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</si>
  <si>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</si>
  <si>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</si>
  <si>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</si>
  <si>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</si>
  <si>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</si>
  <si>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</si>
  <si>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</si>
  <si>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</si>
  <si>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</si>
  <si>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</si>
  <si>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</si>
  <si>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</si>
  <si>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</si>
  <si>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</si>
  <si>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</si>
  <si>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</si>
  <si>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</si>
  <si>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</si>
  <si>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</si>
  <si>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</si>
  <si>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</si>
  <si>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</si>
  <si>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</si>
  <si>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</si>
  <si>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</si>
  <si>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</si>
  <si>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</si>
  <si>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</si>
  <si>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</si>
  <si>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</si>
  <si>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</si>
  <si>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</si>
  <si>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</si>
  <si>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</si>
  <si>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</si>
  <si>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</si>
  <si>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</si>
  <si>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</si>
  <si>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</si>
  <si>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</si>
  <si>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</si>
  <si>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</si>
  <si>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</si>
  <si>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</si>
  <si>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</si>
  <si>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</si>
  <si>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</si>
  <si>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</si>
  <si>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</si>
  <si>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</si>
  <si>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</si>
  <si>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</si>
  <si>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</si>
  <si>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</si>
  <si>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</si>
  <si>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</si>
  <si>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</si>
  <si>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</si>
  <si>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</si>
  <si>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</si>
  <si>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</si>
  <si>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</si>
  <si>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</si>
  <si>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</si>
  <si>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</si>
  <si>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</si>
  <si>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</si>
  <si>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</si>
  <si>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</si>
  <si>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</si>
  <si>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</si>
  <si>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</si>
  <si>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</si>
  <si>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</si>
  <si>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</si>
  <si>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</si>
  <si>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</si>
  <si>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</si>
  <si>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</si>
  <si>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</si>
  <si>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</si>
  <si>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</si>
  <si>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</si>
  <si>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</si>
  <si>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</si>
  <si>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</si>
  <si>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</si>
  <si>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</si>
  <si>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</si>
  <si>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</si>
  <si>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</si>
  <si>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</si>
  <si>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</si>
  <si>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</si>
  <si>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</si>
  <si>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</si>
  <si>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</si>
  <si>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</si>
  <si>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</si>
  <si>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</si>
  <si>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</si>
  <si>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</si>
  <si>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</si>
  <si>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</si>
  <si>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</si>
  <si>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</si>
  <si>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</si>
  <si>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</si>
  <si>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</si>
  <si>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</si>
  <si>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</si>
  <si>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</si>
  <si>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</si>
  <si>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</si>
  <si>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</si>
  <si>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</si>
  <si>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</si>
  <si>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</si>
  <si>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</si>
  <si>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</si>
  <si>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</si>
  <si>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</si>
  <si>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</si>
  <si>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</si>
  <si>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</si>
  <si>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</si>
  <si>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</si>
  <si>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</si>
  <si>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</si>
  <si>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</si>
  <si>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</si>
  <si>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</si>
  <si>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</si>
  <si>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</si>
  <si>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</si>
  <si>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</si>
  <si>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</si>
  <si>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</si>
  <si>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</si>
  <si>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</si>
  <si>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</si>
  <si>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</si>
  <si>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</si>
  <si>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</si>
  <si>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</si>
  <si>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</si>
  <si>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</si>
  <si>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</si>
  <si>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</si>
  <si>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</si>
  <si>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</si>
  <si>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</si>
  <si>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</si>
  <si>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</si>
  <si>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</si>
  <si>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</si>
  <si>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</si>
  <si>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</si>
  <si>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</si>
  <si>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</si>
  <si>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</si>
  <si>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</si>
  <si>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</si>
  <si>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</si>
  <si>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</si>
  <si>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</si>
  <si>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</si>
  <si>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</si>
  <si>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</si>
  <si>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</si>
  <si>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</si>
  <si>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</si>
  <si>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</si>
  <si>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</si>
  <si>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</si>
  <si>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</si>
  <si>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</si>
  <si>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</si>
  <si>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</si>
  <si>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</si>
  <si>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</si>
  <si>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</si>
  <si>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</si>
  <si>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</si>
  <si>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</si>
  <si>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</si>
  <si>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</si>
  <si>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</si>
  <si>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</si>
  <si>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</si>
  <si>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</si>
  <si>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</si>
  <si>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</si>
  <si>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</si>
  <si>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</si>
  <si>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</si>
  <si>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</si>
  <si>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</si>
  <si>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</si>
  <si>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</si>
  <si>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</si>
  <si>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</si>
  <si>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</si>
  <si>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</si>
  <si>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</si>
  <si>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</si>
  <si>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</si>
  <si>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</si>
  <si>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</si>
  <si>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</si>
  <si>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</si>
  <si>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</si>
  <si>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</si>
  <si>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</si>
  <si>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</si>
  <si>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</si>
  <si>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</si>
  <si>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</si>
  <si>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</si>
  <si>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</si>
  <si>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</si>
  <si>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</si>
  <si>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</si>
  <si>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</si>
  <si>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</si>
  <si>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</si>
  <si>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</si>
  <si>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</si>
  <si>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</si>
  <si>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</si>
  <si>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</si>
  <si>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</si>
  <si>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</si>
  <si>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</si>
  <si>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</si>
  <si>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</si>
  <si>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</si>
  <si>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</si>
  <si>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</si>
  <si>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</si>
  <si>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</si>
  <si>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</si>
  <si>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</si>
  <si>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</si>
  <si>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</si>
  <si>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</si>
  <si>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</si>
  <si>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</si>
  <si>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</si>
  <si>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</si>
  <si>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</si>
  <si>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</si>
  <si>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</si>
  <si>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</si>
  <si>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</si>
  <si>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</si>
  <si>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</si>
  <si>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</si>
  <si>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</si>
  <si>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</si>
  <si>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</si>
  <si>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</si>
  <si>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</si>
  <si>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</si>
  <si>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</si>
  <si>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</si>
  <si>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</si>
  <si>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</si>
  <si>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</si>
  <si>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</si>
  <si>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</si>
  <si>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</si>
  <si>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</si>
  <si>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</si>
  <si>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</si>
  <si>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</si>
  <si>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</si>
  <si>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</si>
  <si>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</si>
  <si>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</si>
  <si>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</si>
  <si>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</si>
  <si>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</si>
  <si>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</si>
  <si>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</si>
  <si>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</si>
  <si>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</si>
  <si>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</si>
  <si>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</si>
  <si>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</si>
  <si>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</si>
  <si>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</si>
  <si>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</si>
  <si>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</si>
  <si>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</si>
  <si>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</si>
  <si>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</si>
  <si>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</si>
  <si>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</si>
  <si>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</si>
  <si>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</si>
  <si>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</si>
  <si>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</si>
  <si>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</si>
  <si>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</si>
  <si>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</si>
  <si>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</si>
  <si>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</si>
  <si>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</si>
  <si>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</si>
  <si>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</si>
  <si>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</si>
  <si>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</si>
  <si>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</si>
  <si>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</si>
  <si>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</si>
  <si>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</si>
  <si>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</si>
  <si>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</si>
  <si>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</si>
  <si>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</si>
  <si>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</si>
  <si>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</si>
  <si>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</si>
  <si>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</si>
  <si>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</si>
  <si>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</si>
  <si>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</si>
  <si>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</si>
  <si>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</si>
  <si>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</si>
  <si>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</si>
  <si>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</si>
  <si>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</si>
  <si>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</si>
  <si>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</si>
  <si>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</si>
  <si>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</si>
  <si>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</si>
  <si>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</si>
  <si>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</si>
  <si>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</si>
  <si>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</si>
  <si>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</si>
  <si>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</si>
  <si>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</si>
  <si>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</si>
  <si>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</si>
  <si>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</si>
  <si>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</si>
  <si>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</si>
  <si>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</si>
  <si>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</si>
  <si>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</si>
  <si>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</si>
  <si>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</si>
  <si>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</si>
  <si>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</si>
  <si>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</si>
  <si>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</si>
  <si>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</si>
  <si>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</si>
  <si>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</si>
  <si>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</si>
  <si>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</si>
  <si>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</si>
  <si>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</si>
  <si>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</si>
  <si>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</si>
  <si>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</si>
  <si>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</si>
  <si>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</si>
  <si>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</si>
  <si>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</si>
  <si>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</si>
  <si>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</si>
  <si>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</si>
  <si>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</si>
  <si>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</si>
  <si>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</si>
  <si>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</si>
  <si>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</si>
  <si>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</si>
  <si>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</si>
  <si>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</si>
  <si>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</si>
  <si>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</si>
  <si>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</si>
  <si>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</si>
  <si>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</si>
  <si>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</si>
  <si>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</si>
  <si>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</si>
  <si>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</si>
  <si>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</si>
  <si>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</si>
  <si>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</si>
  <si>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</si>
  <si>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</si>
  <si>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</si>
  <si>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</si>
  <si>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</si>
  <si>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</si>
  <si>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</si>
  <si>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</si>
  <si>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</si>
  <si>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</si>
  <si>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</si>
  <si>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</si>
  <si>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</si>
  <si>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</si>
  <si>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</si>
  <si>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</si>
  <si>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마카오</t>
    <phoneticPr fontId="4" type="noConversion"/>
  </si>
  <si>
    <t>Uruguay</t>
    <phoneticPr fontId="5" type="noConversion"/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</si>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</sst>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2636;&#44397;&#54028;&#51068;_16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6/&#52636;&#44397;&#54028;&#51068;_17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7/&#52636;&#44397;&#54028;&#51068;_17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9/&#52636;&#44397;&#54028;&#51068;_170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9/&#52636;&#44397;&#54028;&#51068;_17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8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3/&#52636;&#44397;&#54028;&#51068;_18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2636;&#44397;&#54028;&#51068;_16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2636;&#44397;&#54028;&#51068;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2/&#52636;&#44397;&#54028;&#51068;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0900;_&#52636;&#44397;_&#54637;&#44277;_&#49688;&#51648;/&#50900;&#53685;&#44228;/201701/&#52636;&#44397;&#54028;&#51068;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2/&#52636;&#44397;&#54028;&#51068;_17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3/&#52636;&#44397;&#54028;&#51068;_17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4/&#52636;&#44397;&#54028;&#51068;_17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5/&#52636;&#44397;&#54028;&#51068;_17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09"/>
      <sheetName val="11.편명및나이,성별국민출국자201609"/>
      <sheetName val="Sheet2"/>
    </sheetNames>
    <sheetDataSet>
      <sheetData sheetId="0"/>
      <sheetData sheetId="1"/>
      <sheetData sheetId="2">
        <row r="1674">
          <cell r="F1674">
            <v>130092</v>
          </cell>
          <cell r="H1674">
            <v>1774432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6"/>
      <sheetName val="11.편명및나이,성별국민출국자201706"/>
      <sheetName val="Sheet2"/>
    </sheetNames>
    <sheetDataSet>
      <sheetData sheetId="0"/>
      <sheetData sheetId="1"/>
      <sheetData sheetId="2">
        <row r="2475">
          <cell r="F2475">
            <v>129494</v>
          </cell>
          <cell r="H2475">
            <v>1968632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7"/>
      <sheetName val="11.편명및나이,성별국민출국자201707"/>
      <sheetName val="Sheet2"/>
    </sheetNames>
    <sheetDataSet>
      <sheetData sheetId="0"/>
      <sheetData sheetId="1"/>
      <sheetData sheetId="2">
        <row r="2484">
          <cell r="F2484">
            <v>146694</v>
          </cell>
          <cell r="H2484">
            <v>2242753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8"/>
      <sheetName val="11.편명및나이,성별국민출국자201708"/>
      <sheetName val="Sheet2"/>
    </sheetNames>
    <sheetDataSet>
      <sheetData sheetId="0" refreshError="1"/>
      <sheetData sheetId="1" refreshError="1"/>
      <sheetData sheetId="2" refreshError="1">
        <row r="2439">
          <cell r="F2439">
            <v>155386</v>
          </cell>
          <cell r="H2439">
            <v>2229915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9"/>
      <sheetName val="11.편명및나이,성별국민출국자201709"/>
      <sheetName val="Sheet2"/>
    </sheetNames>
    <sheetDataSet>
      <sheetData sheetId="0"/>
      <sheetData sheetId="1"/>
      <sheetData sheetId="2">
        <row r="2457">
          <cell r="F2457">
            <v>136907</v>
          </cell>
          <cell r="H2457">
            <v>2099593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0"/>
      <sheetName val="11.편명및나이,성별국민출국자201710"/>
      <sheetName val="Sheet2"/>
    </sheetNames>
    <sheetDataSet>
      <sheetData sheetId="0" refreshError="1"/>
      <sheetData sheetId="1" refreshError="1"/>
      <sheetData sheetId="2" refreshError="1">
        <row r="2445">
          <cell r="F2445">
            <v>143011</v>
          </cell>
          <cell r="H2445">
            <v>2088737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1"/>
      <sheetName val="11.편명및나이,성별국민출국자201711"/>
      <sheetName val="Sheet2"/>
    </sheetNames>
    <sheetDataSet>
      <sheetData sheetId="0" refreshError="1"/>
      <sheetData sheetId="1" refreshError="1"/>
      <sheetData sheetId="2" refreshError="1">
        <row r="2324">
          <cell r="F2324">
            <v>137632</v>
          </cell>
          <cell r="H2324">
            <v>2090115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2"/>
      <sheetName val="11.편명및나이,성별국민출국자201712"/>
      <sheetName val="Sheet2"/>
    </sheetNames>
    <sheetDataSet>
      <sheetData sheetId="0" refreshError="1"/>
      <sheetData sheetId="1" refreshError="1"/>
      <sheetData sheetId="2" refreshError="1">
        <row r="2619">
          <cell r="F2619">
            <v>145547</v>
          </cell>
          <cell r="H2619">
            <v>2259395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1"/>
      <sheetName val="11.편명및나이,성별국민출국자201801"/>
      <sheetName val="Sheet2"/>
    </sheetNames>
    <sheetDataSet>
      <sheetData sheetId="0"/>
      <sheetData sheetId="1"/>
      <sheetData sheetId="2">
        <row r="2403">
          <cell r="F2403">
            <v>151872</v>
          </cell>
          <cell r="H2403">
            <v>2714908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2"/>
      <sheetName val="11.편명및나이,성별국민출국자201802"/>
      <sheetName val="Sheet2"/>
    </sheetNames>
    <sheetDataSet>
      <sheetData sheetId="0" refreshError="1"/>
      <sheetData sheetId="1" refreshError="1"/>
      <sheetData sheetId="2" refreshError="1">
        <row r="2406">
          <cell r="F2406">
            <v>138413</v>
          </cell>
          <cell r="H2406">
            <v>2172596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0"/>
      <sheetName val="11.편명및나이,성별국민출국자201610"/>
      <sheetName val="Sheet2"/>
    </sheetNames>
    <sheetDataSet>
      <sheetData sheetId="0"/>
      <sheetData sheetId="1"/>
      <sheetData sheetId="2">
        <row r="2518">
          <cell r="F2518">
            <v>128131</v>
          </cell>
          <cell r="H2518">
            <v>1737421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1"/>
      <sheetName val="11.편명및나이,성별국민출국자201611"/>
      <sheetName val="Sheet2"/>
    </sheetNames>
    <sheetDataSet>
      <sheetData sheetId="0"/>
      <sheetData sheetId="1"/>
      <sheetData sheetId="2">
        <row r="2363">
          <cell r="F2363">
            <v>126279</v>
          </cell>
          <cell r="H2363">
            <v>1699422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2"/>
      <sheetName val="11.편명및나이,성별국민출국자201612"/>
      <sheetName val="Sheet2"/>
    </sheetNames>
    <sheetDataSet>
      <sheetData sheetId="0"/>
      <sheetData sheetId="1"/>
      <sheetData sheetId="2">
        <row r="2402">
          <cell r="F2402">
            <v>131866</v>
          </cell>
          <cell r="H2402">
            <v>1875169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1"/>
      <sheetName val="11.편명및나이,성별국민출국자201701"/>
      <sheetName val="Sheet2"/>
    </sheetNames>
    <sheetDataSet>
      <sheetData sheetId="0" refreshError="1"/>
      <sheetData sheetId="1" refreshError="1"/>
      <sheetData sheetId="2" refreshError="1">
        <row r="2490">
          <cell r="F2490">
            <v>140918</v>
          </cell>
          <cell r="H2490">
            <v>2202130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2"/>
      <sheetName val="11.편명및나이,성별국민출국자201702"/>
      <sheetName val="Sheet2"/>
    </sheetNames>
    <sheetDataSet>
      <sheetData sheetId="0"/>
      <sheetData sheetId="1"/>
      <sheetData sheetId="2">
        <row r="2299">
          <cell r="F2299">
            <v>126602</v>
          </cell>
          <cell r="H2299">
            <v>2104667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3"/>
      <sheetName val="11.편명및나이,성별국민출국자201703"/>
      <sheetName val="Sheet2"/>
    </sheetNames>
    <sheetDataSet>
      <sheetData sheetId="0"/>
      <sheetData sheetId="1"/>
      <sheetData sheetId="2">
        <row r="2468">
          <cell r="F2468">
            <v>133547</v>
          </cell>
          <cell r="H2468">
            <v>1806995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4"/>
      <sheetName val="11.편명및나이,성별국민출국자201704"/>
      <sheetName val="Sheet2"/>
    </sheetNames>
    <sheetDataSet>
      <sheetData sheetId="0"/>
      <sheetData sheetId="1"/>
      <sheetData sheetId="2">
        <row r="2443">
          <cell r="F2443">
            <v>24</v>
          </cell>
        </row>
        <row r="2444">
          <cell r="F2444">
            <v>129517</v>
          </cell>
          <cell r="H2444">
            <v>1874426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5"/>
      <sheetName val="11.편명및나이,성별국민출국자201705"/>
      <sheetName val="Sheet2"/>
    </sheetNames>
    <sheetDataSet>
      <sheetData sheetId="0"/>
      <sheetData sheetId="1"/>
      <sheetData sheetId="2">
        <row r="2505">
          <cell r="F2505">
            <v>134181</v>
          </cell>
          <cell r="H2505">
            <v>1869653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C293"/>
  <sheetViews>
    <sheetView tabSelected="1" zoomScale="85" zoomScaleNormal="85" workbookViewId="0">
      <pane xSplit="2" topLeftCell="JD1" activePane="topRight" state="frozen"/>
      <selection pane="topRight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80" width="12.75" style="5" customWidth="1"/>
    <col min="281" max="289" width="12.75" style="5" hidden="1" customWidth="1"/>
    <col min="290" max="290" width="12.75" style="5" customWidth="1"/>
    <col min="291" max="297" width="10" style="5" customWidth="1"/>
    <col min="298" max="298" width="12.5" style="5" customWidth="1"/>
    <col min="299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289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89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89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793</v>
      </c>
      <c r="IT3" s="9" t="s">
        <v>794</v>
      </c>
      <c r="IU3" s="9" t="s">
        <v>795</v>
      </c>
      <c r="IV3" s="9" t="s">
        <v>796</v>
      </c>
      <c r="IW3" s="9" t="s">
        <v>797</v>
      </c>
      <c r="IX3" s="9" t="s">
        <v>798</v>
      </c>
      <c r="IY3" s="9" t="s">
        <v>799</v>
      </c>
      <c r="IZ3" s="9" t="s">
        <v>800</v>
      </c>
      <c r="JA3" s="9" t="s">
        <v>801</v>
      </c>
      <c r="JB3" s="9" t="s">
        <v>802</v>
      </c>
      <c r="JC3" s="9" t="s">
        <v>803</v>
      </c>
      <c r="JD3" s="9" t="s">
        <v>1064</v>
      </c>
      <c r="JE3" s="9" t="s">
        <v>1065</v>
      </c>
      <c r="JF3" s="9" t="s">
        <v>1066</v>
      </c>
      <c r="JG3" s="9" t="s">
        <v>1067</v>
      </c>
      <c r="JH3" s="9" t="s">
        <v>1068</v>
      </c>
      <c r="JI3" s="9" t="s">
        <v>1069</v>
      </c>
      <c r="JJ3" s="9" t="s">
        <v>1070</v>
      </c>
      <c r="JK3" s="9" t="s">
        <v>1071</v>
      </c>
      <c r="JL3" s="9" t="s">
        <v>1072</v>
      </c>
      <c r="JM3" s="9" t="s">
        <v>1073</v>
      </c>
      <c r="JN3" s="9" t="s">
        <v>1074</v>
      </c>
      <c r="JO3" s="9" t="s">
        <v>1075</v>
      </c>
      <c r="JP3" s="9" t="s">
        <v>1076</v>
      </c>
      <c r="JQ3" s="9" t="s">
        <v>1079</v>
      </c>
      <c r="JR3" s="9" t="s">
        <v>1080</v>
      </c>
      <c r="JS3" s="9" t="s">
        <v>1081</v>
      </c>
      <c r="JT3" s="9" t="s">
        <v>1082</v>
      </c>
      <c r="JU3" s="9" t="s">
        <v>1083</v>
      </c>
      <c r="JV3" s="9" t="s">
        <v>1084</v>
      </c>
      <c r="JW3" s="9" t="s">
        <v>1085</v>
      </c>
      <c r="JX3" s="9" t="s">
        <v>1086</v>
      </c>
      <c r="JY3" s="9" t="s">
        <v>1087</v>
      </c>
      <c r="JZ3" s="9" t="s">
        <v>1088</v>
      </c>
      <c r="KA3" s="9" t="s">
        <v>1089</v>
      </c>
      <c r="KB3" s="9" t="s">
        <v>1090</v>
      </c>
      <c r="KC3" s="9" t="s">
        <v>1091</v>
      </c>
    </row>
    <row r="4" spans="1:289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SUM(JE4:JP4)</f>
        <v>13335758</v>
      </c>
      <c r="JE4" s="23">
        <v>1220695</v>
      </c>
      <c r="JF4" s="23">
        <v>1252080</v>
      </c>
      <c r="JG4" s="23">
        <v>1233640</v>
      </c>
      <c r="JH4" s="23">
        <v>1075899</v>
      </c>
      <c r="JI4" s="23">
        <v>977889</v>
      </c>
      <c r="JJ4" s="23">
        <v>991802</v>
      </c>
      <c r="JK4" s="23">
        <v>1008671</v>
      </c>
      <c r="JL4" s="23">
        <v>1103506</v>
      </c>
      <c r="JM4" s="23">
        <v>1078653</v>
      </c>
      <c r="JN4" s="23">
        <v>1165638</v>
      </c>
      <c r="JO4" s="23">
        <v>1093217</v>
      </c>
      <c r="JP4" s="131">
        <v>1134068</v>
      </c>
      <c r="JQ4" s="16">
        <f>SUM(JR4:KC4)</f>
        <v>3367551</v>
      </c>
      <c r="JR4" s="131">
        <f t="shared" ref="JR4:JS4" si="8">JR6+JR7</f>
        <v>956036</v>
      </c>
      <c r="JS4" s="131">
        <f t="shared" si="8"/>
        <v>1045415</v>
      </c>
      <c r="JT4" s="131">
        <f t="shared" ref="JT4" si="9">JT6+JT7</f>
        <v>1366100</v>
      </c>
      <c r="JU4" s="23"/>
      <c r="JV4" s="23"/>
      <c r="JW4" s="23"/>
      <c r="JX4" s="23"/>
      <c r="JY4" s="23"/>
      <c r="JZ4" s="23"/>
      <c r="KA4" s="23"/>
      <c r="KB4" s="23"/>
      <c r="KC4" s="131"/>
    </row>
    <row r="5" spans="1:289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  <c r="JN5" s="130"/>
      <c r="JO5" s="130"/>
      <c r="JP5" s="132"/>
      <c r="JQ5" s="16"/>
      <c r="JR5" s="132"/>
      <c r="JS5" s="132"/>
      <c r="JT5" s="132"/>
      <c r="JU5" s="28"/>
      <c r="JV5" s="28"/>
      <c r="JW5" s="28"/>
      <c r="JX5" s="28"/>
      <c r="JY5" s="28"/>
      <c r="JZ5" s="130"/>
      <c r="KA5" s="130"/>
      <c r="KB5" s="130"/>
      <c r="KC5" s="132"/>
    </row>
    <row r="6" spans="1:289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0">SUM(EI9,EI71,EI130,EI193,EI226,EI291)</f>
        <v>496258</v>
      </c>
      <c r="EJ6" s="18">
        <f t="shared" si="10"/>
        <v>495265</v>
      </c>
      <c r="EK6" s="18">
        <f t="shared" si="10"/>
        <v>499581</v>
      </c>
      <c r="EL6" s="18">
        <f t="shared" si="10"/>
        <v>557109</v>
      </c>
      <c r="EM6" s="18">
        <f t="shared" si="10"/>
        <v>530403</v>
      </c>
      <c r="EN6" s="18">
        <f t="shared" si="10"/>
        <v>616945</v>
      </c>
      <c r="EO6" s="18">
        <f t="shared" si="10"/>
        <v>537091</v>
      </c>
      <c r="EP6" s="18">
        <f t="shared" si="10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1">FF9+FF71+FF130+FF193+FF226+FF291</f>
        <v>651560</v>
      </c>
      <c r="FG6" s="17">
        <f t="shared" si="11"/>
        <v>706167</v>
      </c>
      <c r="FH6" s="17">
        <f t="shared" si="11"/>
        <v>669982</v>
      </c>
      <c r="FI6" s="17">
        <f t="shared" si="11"/>
        <v>556414</v>
      </c>
      <c r="FJ6" s="17">
        <f t="shared" si="11"/>
        <v>511580</v>
      </c>
      <c r="FK6" s="17">
        <f t="shared" si="11"/>
        <v>589888</v>
      </c>
      <c r="FL6" s="17">
        <f t="shared" si="11"/>
        <v>677795</v>
      </c>
      <c r="FM6" s="17">
        <f t="shared" si="11"/>
        <v>660431</v>
      </c>
      <c r="FN6" s="17">
        <f t="shared" si="11"/>
        <v>717155</v>
      </c>
      <c r="FO6" s="17">
        <f t="shared" si="11"/>
        <v>618655</v>
      </c>
      <c r="FP6" s="17">
        <f t="shared" si="11"/>
        <v>634265</v>
      </c>
      <c r="FQ6" s="16">
        <f>SUM(FR6:GC6)</f>
        <v>8478164</v>
      </c>
      <c r="FR6" s="17">
        <f t="shared" ref="FR6:GC6" si="12">FR9+FR71+FR130+FR193+FR226+FR291</f>
        <v>546916</v>
      </c>
      <c r="FS6" s="17">
        <f t="shared" si="12"/>
        <v>617573</v>
      </c>
      <c r="FT6" s="29">
        <f t="shared" si="12"/>
        <v>742113</v>
      </c>
      <c r="FU6" s="17">
        <f t="shared" si="12"/>
        <v>702568</v>
      </c>
      <c r="FV6" s="17">
        <f t="shared" si="12"/>
        <v>701990</v>
      </c>
      <c r="FW6" s="30">
        <f t="shared" si="12"/>
        <v>689484</v>
      </c>
      <c r="FX6" s="17">
        <f t="shared" si="12"/>
        <v>726524</v>
      </c>
      <c r="FY6" s="30">
        <f t="shared" si="12"/>
        <v>807395</v>
      </c>
      <c r="FZ6" s="17">
        <f t="shared" si="12"/>
        <v>737978</v>
      </c>
      <c r="GA6" s="30">
        <f t="shared" si="12"/>
        <v>843042</v>
      </c>
      <c r="GB6" s="17">
        <f t="shared" si="12"/>
        <v>712129</v>
      </c>
      <c r="GC6" s="17">
        <f t="shared" si="12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3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4">SUM(GW9,GW71,GW130,GW193,GW226,GW291)</f>
        <v>917491</v>
      </c>
      <c r="GX6" s="17">
        <f t="shared" si="14"/>
        <v>980547</v>
      </c>
      <c r="GY6" s="17">
        <f t="shared" si="14"/>
        <v>1076078</v>
      </c>
      <c r="GZ6" s="17">
        <f t="shared" si="14"/>
        <v>959235</v>
      </c>
      <c r="HA6" s="17">
        <f t="shared" si="14"/>
        <v>994739</v>
      </c>
      <c r="HB6" s="17">
        <f t="shared" si="14"/>
        <v>815498</v>
      </c>
      <c r="HC6" s="17">
        <f t="shared" si="14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5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16">SUM(IR9,IR71,IR130,IR193,IR226,IR291)</f>
        <v>1059041</v>
      </c>
      <c r="IS6" s="32">
        <f t="shared" si="16"/>
        <v>1108358</v>
      </c>
      <c r="IT6" s="32">
        <f t="shared" si="16"/>
        <v>1364269</v>
      </c>
      <c r="IU6" s="32">
        <f t="shared" si="16"/>
        <v>1444613</v>
      </c>
      <c r="IV6" s="32">
        <f t="shared" si="16"/>
        <v>1468192</v>
      </c>
      <c r="IW6" s="32">
        <f t="shared" si="16"/>
        <v>1530460</v>
      </c>
      <c r="IX6" s="32">
        <f t="shared" si="16"/>
        <v>1681578</v>
      </c>
      <c r="IY6" s="32">
        <f t="shared" si="16"/>
        <v>1641484</v>
      </c>
      <c r="IZ6" s="123">
        <f t="shared" si="16"/>
        <v>1499050</v>
      </c>
      <c r="JA6" s="126">
        <f t="shared" ref="JA6" si="17">SUM(JA9,JA71,JA130,JA193,JA226,JA291)</f>
        <v>1561701</v>
      </c>
      <c r="JB6" s="123">
        <f t="shared" ref="JB6:JC6" si="18">SUM(JB9,JB71,JB130,JB193,JB226,JB291)</f>
        <v>1285906</v>
      </c>
      <c r="JC6" s="123">
        <f t="shared" si="18"/>
        <v>1320633</v>
      </c>
      <c r="JD6" s="16">
        <f>SUM(JE6:JP6)</f>
        <v>13066904</v>
      </c>
      <c r="JE6" s="123">
        <v>1201267</v>
      </c>
      <c r="JF6" s="123">
        <v>1234996</v>
      </c>
      <c r="JG6" s="32">
        <v>1208854</v>
      </c>
      <c r="JH6" s="32">
        <v>1052164</v>
      </c>
      <c r="JI6" s="32">
        <v>954509</v>
      </c>
      <c r="JJ6" s="32">
        <v>969111</v>
      </c>
      <c r="JK6" s="32">
        <v>987655</v>
      </c>
      <c r="JL6" s="32">
        <v>1081068</v>
      </c>
      <c r="JM6" s="32">
        <v>1055181</v>
      </c>
      <c r="JN6" s="32">
        <v>1140463</v>
      </c>
      <c r="JO6" s="32">
        <v>1069984</v>
      </c>
      <c r="JP6" s="123">
        <v>1111652</v>
      </c>
      <c r="JQ6" s="16">
        <f>SUM(JR6:KC6)</f>
        <v>3307792</v>
      </c>
      <c r="JR6" s="123">
        <f t="shared" ref="JR6:JS6" si="19">SUM(JR9,JR71,JR130,JR193,JR226,JR291)</f>
        <v>936840</v>
      </c>
      <c r="JS6" s="123">
        <f t="shared" si="19"/>
        <v>1028548</v>
      </c>
      <c r="JT6" s="123">
        <f t="shared" ref="JT6" si="20">SUM(JT9,JT71,JT130,JT193,JT226,JT291)</f>
        <v>1342404</v>
      </c>
      <c r="JU6" s="32"/>
      <c r="JV6" s="32"/>
      <c r="JW6" s="32"/>
      <c r="JX6" s="32"/>
      <c r="JY6" s="32"/>
      <c r="JZ6" s="32"/>
      <c r="KA6" s="32"/>
      <c r="KB6" s="32"/>
      <c r="KC6" s="123"/>
    </row>
    <row r="7" spans="1:289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3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21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5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SUM(JE7:JP7)</f>
        <v>268854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  <c r="JJ7" s="36">
        <v>22691</v>
      </c>
      <c r="JK7" s="36">
        <v>21016</v>
      </c>
      <c r="JL7" s="36">
        <v>22438</v>
      </c>
      <c r="JM7" s="36">
        <v>23472</v>
      </c>
      <c r="JN7" s="36">
        <v>25175</v>
      </c>
      <c r="JO7" s="36">
        <v>23233</v>
      </c>
      <c r="JP7" s="36">
        <v>22416</v>
      </c>
      <c r="JQ7" s="16">
        <f>SUM(JR7:KC7)</f>
        <v>59759</v>
      </c>
      <c r="JR7" s="36">
        <v>19196</v>
      </c>
      <c r="JS7" s="36">
        <v>16867</v>
      </c>
      <c r="JT7" s="36">
        <v>23696</v>
      </c>
      <c r="JU7" s="36"/>
      <c r="JV7" s="36"/>
      <c r="JW7" s="36"/>
      <c r="JX7" s="36"/>
      <c r="JY7" s="36"/>
      <c r="JZ7" s="36"/>
      <c r="KA7" s="36"/>
      <c r="KB7" s="36"/>
      <c r="KC7" s="36"/>
    </row>
    <row r="8" spans="1:289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  <c r="JN8" s="130"/>
      <c r="JO8" s="130"/>
      <c r="JP8" s="132"/>
      <c r="JQ8" s="16"/>
      <c r="JR8" s="132"/>
      <c r="JS8" s="132"/>
      <c r="JT8" s="132"/>
      <c r="JU8" s="37"/>
      <c r="JV8" s="37"/>
      <c r="JW8" s="37"/>
      <c r="JX8" s="37"/>
      <c r="JY8" s="37"/>
      <c r="JZ8" s="130"/>
      <c r="KA8" s="130"/>
      <c r="KB8" s="130"/>
      <c r="KC8" s="132"/>
    </row>
    <row r="9" spans="1:289" ht="17.25" thickBot="1">
      <c r="A9" s="9" t="s">
        <v>256</v>
      </c>
      <c r="B9" s="9"/>
      <c r="C9" s="9">
        <f>SUM(C11:C36,C39:C45)</f>
        <v>802601</v>
      </c>
      <c r="D9" s="9">
        <f t="shared" ref="D9:P9" si="22">SUM(D11:D36,D39:D45)</f>
        <v>883308</v>
      </c>
      <c r="E9" s="9">
        <f t="shared" si="22"/>
        <v>1032985</v>
      </c>
      <c r="F9" s="9">
        <f t="shared" si="22"/>
        <v>1149856</v>
      </c>
      <c r="G9" s="9">
        <f t="shared" si="22"/>
        <v>1473850</v>
      </c>
      <c r="H9" s="9">
        <f t="shared" si="22"/>
        <v>1847793</v>
      </c>
      <c r="I9" s="9">
        <f t="shared" si="22"/>
        <v>2046113</v>
      </c>
      <c r="J9" s="9">
        <f t="shared" si="22"/>
        <v>2247918</v>
      </c>
      <c r="K9" s="9">
        <f t="shared" si="22"/>
        <v>2228834</v>
      </c>
      <c r="L9" s="9">
        <f t="shared" si="22"/>
        <v>2275211</v>
      </c>
      <c r="M9" s="9">
        <f t="shared" si="22"/>
        <v>2456699</v>
      </c>
      <c r="N9" s="9">
        <f t="shared" si="22"/>
        <v>2544566</v>
      </c>
      <c r="O9" s="9">
        <f t="shared" si="22"/>
        <v>2441740</v>
      </c>
      <c r="P9" s="9">
        <f t="shared" si="22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23">SUM(EI11:EI36,EI39:EI42)+EI45</f>
        <v>372801</v>
      </c>
      <c r="EJ9" s="10">
        <f t="shared" si="23"/>
        <v>369646</v>
      </c>
      <c r="EK9" s="10">
        <f t="shared" si="23"/>
        <v>373610</v>
      </c>
      <c r="EL9" s="10">
        <f t="shared" si="23"/>
        <v>436374</v>
      </c>
      <c r="EM9" s="10">
        <f t="shared" si="23"/>
        <v>409343</v>
      </c>
      <c r="EN9" s="10">
        <f t="shared" si="23"/>
        <v>477901</v>
      </c>
      <c r="EO9" s="10">
        <f t="shared" si="23"/>
        <v>424734</v>
      </c>
      <c r="EP9" s="10">
        <f t="shared" si="23"/>
        <v>417393</v>
      </c>
      <c r="EQ9" s="9">
        <f t="shared" ref="EQ9:EQ43" si="24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5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6">SUM(FR9:GC9)</f>
        <v>6838514</v>
      </c>
      <c r="FR9" s="10">
        <f t="shared" ref="FR9:GC9" si="27">SUM(FR11:FR36)+SUM(FR39:FR45)</f>
        <v>433045</v>
      </c>
      <c r="FS9" s="10">
        <f t="shared" si="27"/>
        <v>515506</v>
      </c>
      <c r="FT9" s="11">
        <f t="shared" si="27"/>
        <v>602029</v>
      </c>
      <c r="FU9" s="10">
        <f t="shared" si="27"/>
        <v>561228</v>
      </c>
      <c r="FV9" s="10">
        <f t="shared" si="27"/>
        <v>554475</v>
      </c>
      <c r="FW9" s="12">
        <f t="shared" si="27"/>
        <v>539797</v>
      </c>
      <c r="FX9" s="10">
        <f t="shared" si="27"/>
        <v>579338</v>
      </c>
      <c r="FY9" s="12">
        <f t="shared" si="27"/>
        <v>662464</v>
      </c>
      <c r="FZ9" s="10">
        <f t="shared" si="27"/>
        <v>596347</v>
      </c>
      <c r="GA9" s="12">
        <f t="shared" si="27"/>
        <v>676280</v>
      </c>
      <c r="GB9" s="10">
        <f t="shared" si="27"/>
        <v>580273</v>
      </c>
      <c r="GC9" s="10">
        <f t="shared" si="27"/>
        <v>537732</v>
      </c>
      <c r="GD9" s="9">
        <f t="shared" ref="GD9:GD43" si="28">SUM(GE9:GP9)</f>
        <v>7766292</v>
      </c>
      <c r="GE9" s="10">
        <f t="shared" ref="GE9:GP9" si="29">SUM(GE11:GE36)+SUM(GE39:GE45)</f>
        <v>446485</v>
      </c>
      <c r="GF9" s="10">
        <f t="shared" si="29"/>
        <v>532767</v>
      </c>
      <c r="GG9" s="10">
        <f t="shared" si="29"/>
        <v>610810</v>
      </c>
      <c r="GH9" s="10">
        <f t="shared" si="29"/>
        <v>575476</v>
      </c>
      <c r="GI9" s="10">
        <f t="shared" si="29"/>
        <v>562785</v>
      </c>
      <c r="GJ9" s="10">
        <f t="shared" si="29"/>
        <v>624084</v>
      </c>
      <c r="GK9" s="10">
        <f t="shared" si="29"/>
        <v>706068</v>
      </c>
      <c r="GL9" s="10">
        <f t="shared" si="29"/>
        <v>797255</v>
      </c>
      <c r="GM9" s="10">
        <f t="shared" si="29"/>
        <v>735846</v>
      </c>
      <c r="GN9" s="10">
        <f t="shared" si="29"/>
        <v>782478</v>
      </c>
      <c r="GO9" s="10">
        <f t="shared" si="29"/>
        <v>703095</v>
      </c>
      <c r="GP9" s="10">
        <f t="shared" si="29"/>
        <v>689143</v>
      </c>
      <c r="GQ9" s="9">
        <f t="shared" si="13"/>
        <v>9009323</v>
      </c>
      <c r="GR9" s="10">
        <f t="shared" ref="GR9:GX9" si="30">SUM(GR11:GR36)+SUM(GR39:GR45)</f>
        <v>603160</v>
      </c>
      <c r="GS9" s="10">
        <f t="shared" si="30"/>
        <v>661445</v>
      </c>
      <c r="GT9" s="10">
        <f t="shared" si="30"/>
        <v>744302</v>
      </c>
      <c r="GU9" s="10">
        <f t="shared" si="30"/>
        <v>777378</v>
      </c>
      <c r="GV9" s="10">
        <f t="shared" si="30"/>
        <v>753458</v>
      </c>
      <c r="GW9" s="10">
        <f t="shared" si="30"/>
        <v>759515</v>
      </c>
      <c r="GX9" s="10">
        <f t="shared" si="30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21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5"/>
        <v>11863784</v>
      </c>
      <c r="HR9" s="13">
        <f>SUM(HR11:HR36,HR39:HR45)</f>
        <v>684067</v>
      </c>
      <c r="HS9" s="13">
        <f t="shared" ref="HS9:II9" si="31">SUM(HS11:HS36,HS39:HS45)</f>
        <v>737759</v>
      </c>
      <c r="HT9" s="13">
        <f t="shared" si="31"/>
        <v>935486</v>
      </c>
      <c r="HU9" s="13">
        <f t="shared" si="31"/>
        <v>1039669</v>
      </c>
      <c r="HV9" s="13">
        <f t="shared" si="31"/>
        <v>1034009</v>
      </c>
      <c r="HW9" s="13">
        <f t="shared" si="31"/>
        <v>1060958</v>
      </c>
      <c r="HX9" s="13">
        <f t="shared" si="31"/>
        <v>1149603</v>
      </c>
      <c r="HY9" s="13">
        <f t="shared" si="31"/>
        <v>1251920</v>
      </c>
      <c r="HZ9" s="13">
        <f t="shared" si="31"/>
        <v>1031861</v>
      </c>
      <c r="IA9" s="13">
        <f t="shared" si="31"/>
        <v>1086302</v>
      </c>
      <c r="IB9" s="13">
        <f t="shared" si="31"/>
        <v>931679</v>
      </c>
      <c r="IC9" s="13">
        <f t="shared" si="31"/>
        <v>920471</v>
      </c>
      <c r="ID9" s="9">
        <f>SUM(IE9:IP9)</f>
        <v>10967739</v>
      </c>
      <c r="IE9" s="9">
        <f t="shared" si="31"/>
        <v>763151</v>
      </c>
      <c r="IF9" s="9">
        <f t="shared" si="31"/>
        <v>905920</v>
      </c>
      <c r="IG9" s="9">
        <f t="shared" si="31"/>
        <v>1037786</v>
      </c>
      <c r="IH9" s="9">
        <f t="shared" si="31"/>
        <v>1153527</v>
      </c>
      <c r="II9" s="9">
        <f t="shared" si="31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32">SUM(IS11:IS36,IS42,IS45)</f>
        <v>972818</v>
      </c>
      <c r="IT9" s="9">
        <f t="shared" si="32"/>
        <v>1175961</v>
      </c>
      <c r="IU9" s="9">
        <f t="shared" si="32"/>
        <v>1237838</v>
      </c>
      <c r="IV9" s="9">
        <f t="shared" si="32"/>
        <v>1256875</v>
      </c>
      <c r="IW9" s="9">
        <f t="shared" si="32"/>
        <v>1319413</v>
      </c>
      <c r="IX9" s="9">
        <f t="shared" si="32"/>
        <v>1471066</v>
      </c>
      <c r="IY9" s="9">
        <f t="shared" si="32"/>
        <v>1443009</v>
      </c>
      <c r="IZ9" s="124">
        <f t="shared" si="32"/>
        <v>1291229</v>
      </c>
      <c r="JA9" s="127">
        <f t="shared" ref="JA9" si="33">SUM(JA11:JA36,JA42,JA45)</f>
        <v>1331114</v>
      </c>
      <c r="JB9" s="124">
        <f t="shared" ref="JB9:JC9" si="34">SUM(JB11:JB36,JB42,JB45)</f>
        <v>1098057</v>
      </c>
      <c r="JC9" s="124">
        <f t="shared" si="34"/>
        <v>1148226</v>
      </c>
      <c r="JD9" s="9">
        <f>SUM(JE9:JP9)</f>
        <v>10774143</v>
      </c>
      <c r="JE9" s="9">
        <f>SUM(JE11:JE34,JE36,JE42,JE45)</f>
        <v>1040034</v>
      </c>
      <c r="JF9" s="9">
        <f>SUM(JF11:JF34,JF36,JF42,JF45)</f>
        <v>1084723</v>
      </c>
      <c r="JG9" s="9">
        <f t="shared" ref="JG9:JP9" si="35">SUM(JG11:JG36,JG42,JG45)</f>
        <v>1008026</v>
      </c>
      <c r="JH9" s="9">
        <f>SUM(JH11:JH36,JH42,JH45)</f>
        <v>824290</v>
      </c>
      <c r="JI9" s="9">
        <f t="shared" si="35"/>
        <v>757013</v>
      </c>
      <c r="JJ9" s="9">
        <f t="shared" si="35"/>
        <v>768132</v>
      </c>
      <c r="JK9" s="9">
        <f t="shared" ref="JK9:JL9" si="36">SUM(JK11:JK36,JK42,JK45)</f>
        <v>782622</v>
      </c>
      <c r="JL9" s="9">
        <f t="shared" si="36"/>
        <v>890001</v>
      </c>
      <c r="JM9" s="9">
        <f t="shared" ref="JM9:JN9" si="37">SUM(JM11:JM36,JM42,JM45)</f>
        <v>861596</v>
      </c>
      <c r="JN9" s="9">
        <f t="shared" si="37"/>
        <v>927014</v>
      </c>
      <c r="JO9" s="9">
        <f t="shared" ref="JO9" si="38">SUM(JO11:JO36,JO42,JO45)</f>
        <v>888940</v>
      </c>
      <c r="JP9" s="124">
        <f t="shared" si="35"/>
        <v>941752</v>
      </c>
      <c r="JQ9" s="9">
        <f>SUM(JR9:KC9)</f>
        <v>2753589</v>
      </c>
      <c r="JR9" s="124">
        <f t="shared" ref="JR9" si="39">SUM(JR11:JR36,JR42,JR45)</f>
        <v>775023</v>
      </c>
      <c r="JS9" s="124">
        <f>SUM(JS11:JS36,JS42,JS45)</f>
        <v>845228</v>
      </c>
      <c r="JT9" s="124">
        <f>SUM(JT11:JT36,JT42,JT45)</f>
        <v>1133338</v>
      </c>
      <c r="JU9" s="9">
        <f t="shared" ref="JU9:KC9" si="40">SUM(JU11:JU34,JU36,JU42,JU45)</f>
        <v>0</v>
      </c>
      <c r="JV9" s="9">
        <f t="shared" si="40"/>
        <v>0</v>
      </c>
      <c r="JW9" s="9">
        <f t="shared" si="40"/>
        <v>0</v>
      </c>
      <c r="JX9" s="9">
        <f t="shared" si="40"/>
        <v>0</v>
      </c>
      <c r="JY9" s="9">
        <f t="shared" si="40"/>
        <v>0</v>
      </c>
      <c r="JZ9" s="9">
        <f t="shared" si="40"/>
        <v>0</v>
      </c>
      <c r="KA9" s="9">
        <f t="shared" si="40"/>
        <v>0</v>
      </c>
      <c r="KB9" s="9">
        <f t="shared" si="40"/>
        <v>0</v>
      </c>
      <c r="KC9" s="9">
        <f t="shared" si="40"/>
        <v>0</v>
      </c>
    </row>
    <row r="10" spans="1:289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16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</row>
    <row r="11" spans="1:289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4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5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6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8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3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21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5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>SUM(JE11:JP11)</f>
        <v>2311447</v>
      </c>
      <c r="JE11" s="133">
        <v>154862</v>
      </c>
      <c r="JF11" s="133">
        <v>185032</v>
      </c>
      <c r="JG11" s="36">
        <v>274478</v>
      </c>
      <c r="JH11" s="36">
        <v>165748</v>
      </c>
      <c r="JI11" s="36">
        <v>159379</v>
      </c>
      <c r="JJ11" s="36">
        <v>167785</v>
      </c>
      <c r="JK11" s="36">
        <v>170634</v>
      </c>
      <c r="JL11" s="36">
        <v>226735</v>
      </c>
      <c r="JM11" s="36">
        <v>219968</v>
      </c>
      <c r="JN11" s="36">
        <v>179661</v>
      </c>
      <c r="JO11" s="36">
        <v>213460</v>
      </c>
      <c r="JP11" s="36">
        <v>193705</v>
      </c>
      <c r="JQ11" s="16">
        <f>SUM(JR11:KC11)</f>
        <v>629800</v>
      </c>
      <c r="JR11" s="36">
        <v>167083</v>
      </c>
      <c r="JS11" s="36">
        <v>168241</v>
      </c>
      <c r="JT11" s="36">
        <v>294476</v>
      </c>
      <c r="JU11" s="36"/>
      <c r="JV11" s="36"/>
      <c r="JW11" s="36"/>
      <c r="JX11" s="36"/>
      <c r="JY11" s="36"/>
      <c r="JZ11" s="36"/>
      <c r="KA11" s="36"/>
      <c r="KB11" s="36"/>
      <c r="KC11" s="36"/>
    </row>
    <row r="12" spans="1:289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4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5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6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8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3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21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5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41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42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 t="shared" ref="JD12:JD36" si="43">SUM(JE12:JP12)</f>
        <v>925616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  <c r="JJ12" s="36">
        <v>77986</v>
      </c>
      <c r="JK12" s="36">
        <v>84678</v>
      </c>
      <c r="JL12" s="36">
        <v>81867</v>
      </c>
      <c r="JM12" s="36">
        <v>74379</v>
      </c>
      <c r="JN12" s="36">
        <v>81625</v>
      </c>
      <c r="JO12" s="36">
        <v>76534</v>
      </c>
      <c r="JP12" s="36">
        <v>75738</v>
      </c>
      <c r="JQ12" s="16">
        <f t="shared" ref="JQ12:JQ42" si="44">SUM(JR12:KC12)</f>
        <v>257980</v>
      </c>
      <c r="JR12" s="36">
        <v>75820</v>
      </c>
      <c r="JS12" s="36">
        <v>88076</v>
      </c>
      <c r="JT12" s="36">
        <v>94084</v>
      </c>
      <c r="JU12" s="36"/>
      <c r="JV12" s="36"/>
      <c r="JW12" s="36"/>
      <c r="JX12" s="36"/>
      <c r="JY12" s="36"/>
      <c r="JZ12" s="36"/>
      <c r="KA12" s="36"/>
      <c r="KB12" s="36"/>
      <c r="KC12" s="36"/>
    </row>
    <row r="13" spans="1:289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4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5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6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8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3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21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5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41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42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 t="shared" si="43"/>
        <v>658031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  <c r="JJ13" s="36">
        <v>58590</v>
      </c>
      <c r="JK13" s="36">
        <v>57005</v>
      </c>
      <c r="JL13" s="36">
        <v>59259</v>
      </c>
      <c r="JM13" s="36">
        <v>45023</v>
      </c>
      <c r="JN13" s="36">
        <v>54962</v>
      </c>
      <c r="JO13" s="36">
        <v>53286</v>
      </c>
      <c r="JP13" s="36">
        <v>58761</v>
      </c>
      <c r="JQ13" s="16">
        <f t="shared" si="44"/>
        <v>147601</v>
      </c>
      <c r="JR13" s="36">
        <v>34671</v>
      </c>
      <c r="JS13" s="36">
        <v>50590</v>
      </c>
      <c r="JT13" s="36">
        <v>62340</v>
      </c>
      <c r="JU13" s="36"/>
      <c r="JV13" s="36"/>
      <c r="JW13" s="36"/>
      <c r="JX13" s="36"/>
      <c r="JY13" s="36"/>
      <c r="JZ13" s="36"/>
      <c r="KA13" s="36"/>
      <c r="KB13" s="36"/>
      <c r="KC13" s="36"/>
    </row>
    <row r="14" spans="1:289">
      <c r="A14" s="15" t="s">
        <v>263</v>
      </c>
      <c r="B14" s="39" t="s">
        <v>1077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4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5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6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8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3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21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5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41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42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 t="shared" si="43"/>
        <v>51822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  <c r="JJ14" s="36">
        <v>3682</v>
      </c>
      <c r="JK14" s="36">
        <v>5019</v>
      </c>
      <c r="JL14" s="36">
        <v>6751</v>
      </c>
      <c r="JM14" s="36">
        <v>2752</v>
      </c>
      <c r="JN14" s="36">
        <v>3696</v>
      </c>
      <c r="JO14" s="36">
        <v>3872</v>
      </c>
      <c r="JP14" s="36">
        <v>8017</v>
      </c>
      <c r="JQ14" s="16">
        <f t="shared" si="44"/>
        <v>12201</v>
      </c>
      <c r="JR14" s="36">
        <v>2933</v>
      </c>
      <c r="JS14" s="36">
        <v>4834</v>
      </c>
      <c r="JT14" s="36">
        <v>4434</v>
      </c>
      <c r="JU14" s="36"/>
      <c r="JV14" s="36"/>
      <c r="JW14" s="36"/>
      <c r="JX14" s="36"/>
      <c r="JY14" s="36"/>
      <c r="JZ14" s="36"/>
      <c r="KA14" s="36"/>
      <c r="KB14" s="36"/>
      <c r="KC14" s="36"/>
    </row>
    <row r="15" spans="1:289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4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5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6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8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3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21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5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41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42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 t="shared" si="43"/>
        <v>498511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  <c r="JJ15" s="36">
        <v>27860</v>
      </c>
      <c r="JK15" s="36">
        <v>24631</v>
      </c>
      <c r="JL15" s="36">
        <v>23497</v>
      </c>
      <c r="JM15" s="36">
        <v>30651</v>
      </c>
      <c r="JN15" s="36">
        <v>50079</v>
      </c>
      <c r="JO15" s="36">
        <v>50860</v>
      </c>
      <c r="JP15" s="36">
        <v>60147</v>
      </c>
      <c r="JQ15" s="16">
        <f t="shared" si="44"/>
        <v>144104</v>
      </c>
      <c r="JR15" s="36">
        <v>44941</v>
      </c>
      <c r="JS15" s="36">
        <v>43428</v>
      </c>
      <c r="JT15" s="36">
        <v>55735</v>
      </c>
      <c r="JU15" s="36"/>
      <c r="JV15" s="36"/>
      <c r="JW15" s="36"/>
      <c r="JX15" s="36"/>
      <c r="JY15" s="36"/>
      <c r="JZ15" s="36"/>
      <c r="KA15" s="36"/>
      <c r="KB15" s="36"/>
      <c r="KC15" s="36"/>
    </row>
    <row r="16" spans="1:289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4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5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6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8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3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21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5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41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42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 t="shared" si="43"/>
        <v>307641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  <c r="JJ16" s="36">
        <v>18118</v>
      </c>
      <c r="JK16" s="36">
        <v>12757</v>
      </c>
      <c r="JL16" s="36">
        <v>15711</v>
      </c>
      <c r="JM16" s="36">
        <v>20769</v>
      </c>
      <c r="JN16" s="36">
        <v>32356</v>
      </c>
      <c r="JO16" s="36">
        <v>33043</v>
      </c>
      <c r="JP16" s="36">
        <v>45333</v>
      </c>
      <c r="JQ16" s="16">
        <f t="shared" si="44"/>
        <v>82487</v>
      </c>
      <c r="JR16" s="36">
        <v>22113</v>
      </c>
      <c r="JS16" s="36">
        <v>22529</v>
      </c>
      <c r="JT16" s="36">
        <v>37845</v>
      </c>
      <c r="JU16" s="36"/>
      <c r="JV16" s="36"/>
      <c r="JW16" s="36"/>
      <c r="JX16" s="36"/>
      <c r="JY16" s="36"/>
      <c r="JZ16" s="36"/>
      <c r="KA16" s="36"/>
      <c r="KB16" s="36"/>
      <c r="KC16" s="36"/>
    </row>
    <row r="17" spans="1:289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4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5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6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8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3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21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5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41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42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 t="shared" si="43"/>
        <v>448702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  <c r="JJ17" s="36">
        <v>35226</v>
      </c>
      <c r="JK17" s="36">
        <v>32343</v>
      </c>
      <c r="JL17" s="36">
        <v>31020</v>
      </c>
      <c r="JM17" s="36">
        <v>33772</v>
      </c>
      <c r="JN17" s="36">
        <v>43589</v>
      </c>
      <c r="JO17" s="36">
        <v>37101</v>
      </c>
      <c r="JP17" s="36">
        <v>37019</v>
      </c>
      <c r="JQ17" s="16">
        <f t="shared" si="44"/>
        <v>98644</v>
      </c>
      <c r="JR17" s="36">
        <v>30454</v>
      </c>
      <c r="JS17" s="36">
        <v>27013</v>
      </c>
      <c r="JT17" s="36">
        <v>41177</v>
      </c>
      <c r="JU17" s="36"/>
      <c r="JV17" s="36"/>
      <c r="JW17" s="36"/>
      <c r="JX17" s="36"/>
      <c r="JY17" s="36"/>
      <c r="JZ17" s="36"/>
      <c r="KA17" s="36"/>
      <c r="KB17" s="36"/>
      <c r="KC17" s="36"/>
    </row>
    <row r="18" spans="1:289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4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5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6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8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3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21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5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41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42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 t="shared" si="43"/>
        <v>230837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  <c r="JJ18" s="36">
        <v>18760</v>
      </c>
      <c r="JK18" s="36">
        <v>16128</v>
      </c>
      <c r="JL18" s="36">
        <v>13957</v>
      </c>
      <c r="JM18" s="36">
        <v>16637</v>
      </c>
      <c r="JN18" s="36">
        <v>19981</v>
      </c>
      <c r="JO18" s="36">
        <v>19073</v>
      </c>
      <c r="JP18" s="36">
        <v>22012</v>
      </c>
      <c r="JQ18" s="16">
        <f t="shared" si="44"/>
        <v>51975</v>
      </c>
      <c r="JR18" s="36">
        <v>17034</v>
      </c>
      <c r="JS18" s="36">
        <v>14739</v>
      </c>
      <c r="JT18" s="36">
        <v>20202</v>
      </c>
      <c r="JU18" s="36"/>
      <c r="JV18" s="36"/>
      <c r="JW18" s="36"/>
      <c r="JX18" s="36"/>
      <c r="JY18" s="36"/>
      <c r="JZ18" s="36"/>
      <c r="KA18" s="36"/>
      <c r="KB18" s="36"/>
      <c r="KC18" s="36"/>
    </row>
    <row r="19" spans="1:289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4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5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6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8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3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21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5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41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42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 t="shared" si="43"/>
        <v>216170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  <c r="JJ19" s="36">
        <v>21482</v>
      </c>
      <c r="JK19" s="36">
        <v>10682</v>
      </c>
      <c r="JL19" s="36">
        <v>10764</v>
      </c>
      <c r="JM19" s="36">
        <v>15078</v>
      </c>
      <c r="JN19" s="36">
        <v>19054</v>
      </c>
      <c r="JO19" s="36">
        <v>21866</v>
      </c>
      <c r="JP19" s="36">
        <v>36144</v>
      </c>
      <c r="JQ19" s="16">
        <f t="shared" si="44"/>
        <v>40939</v>
      </c>
      <c r="JR19" s="36">
        <v>9664</v>
      </c>
      <c r="JS19" s="36">
        <v>9093</v>
      </c>
      <c r="JT19" s="36">
        <v>22182</v>
      </c>
      <c r="JU19" s="36"/>
      <c r="JV19" s="36"/>
      <c r="JW19" s="36"/>
      <c r="JX19" s="36"/>
      <c r="JY19" s="36"/>
      <c r="JZ19" s="36"/>
      <c r="KA19" s="36"/>
      <c r="KB19" s="36"/>
      <c r="KC19" s="36"/>
    </row>
    <row r="20" spans="1:289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4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5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6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8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3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21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5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41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42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 t="shared" si="43"/>
        <v>3763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  <c r="JJ20" s="36">
        <v>239</v>
      </c>
      <c r="JK20" s="36">
        <v>155</v>
      </c>
      <c r="JL20" s="36">
        <v>183</v>
      </c>
      <c r="JM20" s="36">
        <v>224</v>
      </c>
      <c r="JN20" s="36">
        <v>272</v>
      </c>
      <c r="JO20" s="36">
        <v>267</v>
      </c>
      <c r="JP20" s="36">
        <v>1121</v>
      </c>
      <c r="JQ20" s="16">
        <f t="shared" si="44"/>
        <v>1196</v>
      </c>
      <c r="JR20" s="36">
        <v>302</v>
      </c>
      <c r="JS20" s="36">
        <v>313</v>
      </c>
      <c r="JT20" s="36">
        <v>581</v>
      </c>
      <c r="JU20" s="36"/>
      <c r="JV20" s="36"/>
      <c r="JW20" s="36"/>
      <c r="JX20" s="36"/>
      <c r="JY20" s="36"/>
      <c r="JZ20" s="36"/>
      <c r="KA20" s="36"/>
      <c r="KB20" s="36"/>
      <c r="KC20" s="36"/>
    </row>
    <row r="21" spans="1:289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4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5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6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8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3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21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5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41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42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 t="shared" si="43"/>
        <v>69906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  <c r="JJ21" s="36">
        <v>5967</v>
      </c>
      <c r="JK21" s="36">
        <v>5538</v>
      </c>
      <c r="JL21" s="36">
        <v>5500</v>
      </c>
      <c r="JM21" s="36">
        <v>6014</v>
      </c>
      <c r="JN21" s="36">
        <v>5590</v>
      </c>
      <c r="JO21" s="36">
        <v>5191</v>
      </c>
      <c r="JP21" s="36">
        <v>6379</v>
      </c>
      <c r="JQ21" s="16">
        <f t="shared" si="44"/>
        <v>17385</v>
      </c>
      <c r="JR21" s="36">
        <v>5988</v>
      </c>
      <c r="JS21" s="36">
        <v>5305</v>
      </c>
      <c r="JT21" s="36">
        <v>6092</v>
      </c>
      <c r="JU21" s="36"/>
      <c r="JV21" s="36"/>
      <c r="JW21" s="36"/>
      <c r="JX21" s="36"/>
      <c r="JY21" s="36"/>
      <c r="JZ21" s="36"/>
      <c r="KA21" s="36"/>
      <c r="KB21" s="36"/>
      <c r="KC21" s="36"/>
    </row>
    <row r="22" spans="1:289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4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5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6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8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3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21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5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41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42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 t="shared" si="43"/>
        <v>9201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  <c r="JJ22" s="36">
        <v>838</v>
      </c>
      <c r="JK22" s="36">
        <v>757</v>
      </c>
      <c r="JL22" s="36">
        <v>749</v>
      </c>
      <c r="JM22" s="36">
        <v>709</v>
      </c>
      <c r="JN22" s="36">
        <v>1080</v>
      </c>
      <c r="JO22" s="36">
        <v>856</v>
      </c>
      <c r="JP22" s="36">
        <v>879</v>
      </c>
      <c r="JQ22" s="16">
        <f t="shared" si="44"/>
        <v>2456</v>
      </c>
      <c r="JR22" s="36">
        <v>582</v>
      </c>
      <c r="JS22" s="36">
        <v>914</v>
      </c>
      <c r="JT22" s="36">
        <v>960</v>
      </c>
      <c r="JU22" s="36"/>
      <c r="JV22" s="36"/>
      <c r="JW22" s="36"/>
      <c r="JX22" s="36"/>
      <c r="JY22" s="36"/>
      <c r="JZ22" s="36"/>
      <c r="KA22" s="36"/>
      <c r="KB22" s="36"/>
      <c r="KC22" s="36"/>
    </row>
    <row r="23" spans="1:289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4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5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6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8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3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21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5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41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42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 t="shared" si="43"/>
        <v>324740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  <c r="JJ23" s="36">
        <v>31688</v>
      </c>
      <c r="JK23" s="36">
        <v>31528</v>
      </c>
      <c r="JL23" s="36">
        <v>27572</v>
      </c>
      <c r="JM23" s="36">
        <v>28800</v>
      </c>
      <c r="JN23" s="36">
        <v>38472</v>
      </c>
      <c r="JO23" s="36">
        <v>28695</v>
      </c>
      <c r="JP23" s="36">
        <v>24009</v>
      </c>
      <c r="JQ23" s="16">
        <f t="shared" si="44"/>
        <v>78449</v>
      </c>
      <c r="JR23" s="36">
        <v>16285</v>
      </c>
      <c r="JS23" s="36">
        <v>24508</v>
      </c>
      <c r="JT23" s="36">
        <v>37656</v>
      </c>
      <c r="JU23" s="36"/>
      <c r="JV23" s="36"/>
      <c r="JW23" s="36"/>
      <c r="JX23" s="36"/>
      <c r="JY23" s="36"/>
      <c r="JZ23" s="36"/>
      <c r="KA23" s="36"/>
      <c r="KB23" s="36"/>
      <c r="KC23" s="36"/>
    </row>
    <row r="24" spans="1:289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4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5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6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8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3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21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5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41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42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 t="shared" si="43"/>
        <v>1000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  <c r="JJ24" s="36">
        <v>89</v>
      </c>
      <c r="JK24" s="36">
        <v>96</v>
      </c>
      <c r="JL24" s="36">
        <v>106</v>
      </c>
      <c r="JM24" s="36">
        <v>97</v>
      </c>
      <c r="JN24" s="36">
        <v>85</v>
      </c>
      <c r="JO24" s="36">
        <v>44</v>
      </c>
      <c r="JP24" s="36">
        <v>60</v>
      </c>
      <c r="JQ24" s="16">
        <f t="shared" si="44"/>
        <v>318</v>
      </c>
      <c r="JR24" s="36">
        <v>129</v>
      </c>
      <c r="JS24" s="36">
        <v>95</v>
      </c>
      <c r="JT24" s="36">
        <v>94</v>
      </c>
      <c r="JU24" s="36"/>
      <c r="JV24" s="36"/>
      <c r="JW24" s="36"/>
      <c r="JX24" s="36"/>
      <c r="JY24" s="36"/>
      <c r="JZ24" s="36"/>
      <c r="KA24" s="36"/>
      <c r="KB24" s="36"/>
      <c r="KC24" s="36"/>
    </row>
    <row r="25" spans="1:289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4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5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6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8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3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21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5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41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42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 t="shared" si="43"/>
        <v>123416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  <c r="JJ25" s="36">
        <v>9530</v>
      </c>
      <c r="JK25" s="36">
        <v>10127</v>
      </c>
      <c r="JL25" s="36">
        <v>9945</v>
      </c>
      <c r="JM25" s="36">
        <v>9771</v>
      </c>
      <c r="JN25" s="36">
        <v>10023</v>
      </c>
      <c r="JO25" s="36">
        <v>8826</v>
      </c>
      <c r="JP25" s="36">
        <v>7524</v>
      </c>
      <c r="JQ25" s="16">
        <f t="shared" si="44"/>
        <v>23877</v>
      </c>
      <c r="JR25" s="36">
        <v>7421</v>
      </c>
      <c r="JS25" s="36">
        <v>7093</v>
      </c>
      <c r="JT25" s="36">
        <v>9363</v>
      </c>
      <c r="JU25" s="36"/>
      <c r="JV25" s="36"/>
      <c r="JW25" s="36"/>
      <c r="JX25" s="36"/>
      <c r="JY25" s="36"/>
      <c r="JZ25" s="36"/>
      <c r="KA25" s="36"/>
      <c r="KB25" s="36"/>
      <c r="KC25" s="36"/>
    </row>
    <row r="26" spans="1:289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4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5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6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8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3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21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5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41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42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 t="shared" si="43"/>
        <v>17678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  <c r="JJ26" s="36">
        <v>1940</v>
      </c>
      <c r="JK26" s="36">
        <v>1365</v>
      </c>
      <c r="JL26" s="36">
        <v>1558</v>
      </c>
      <c r="JM26" s="36">
        <v>1909</v>
      </c>
      <c r="JN26" s="36">
        <v>1585</v>
      </c>
      <c r="JO26" s="36">
        <v>1021</v>
      </c>
      <c r="JP26" s="36">
        <v>1134</v>
      </c>
      <c r="JQ26" s="16">
        <f t="shared" si="44"/>
        <v>4144</v>
      </c>
      <c r="JR26" s="36">
        <v>1500</v>
      </c>
      <c r="JS26" s="36">
        <v>1153</v>
      </c>
      <c r="JT26" s="36">
        <v>1491</v>
      </c>
      <c r="JU26" s="36"/>
      <c r="JV26" s="36"/>
      <c r="JW26" s="36"/>
      <c r="JX26" s="36"/>
      <c r="JY26" s="36"/>
      <c r="JZ26" s="36"/>
      <c r="KA26" s="36"/>
      <c r="KB26" s="36"/>
      <c r="KC26" s="36"/>
    </row>
    <row r="27" spans="1:289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4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5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6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8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3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21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5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41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42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 t="shared" si="43"/>
        <v>13101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  <c r="JJ27" s="36">
        <v>754</v>
      </c>
      <c r="JK27" s="36">
        <v>1188</v>
      </c>
      <c r="JL27" s="36">
        <v>1156</v>
      </c>
      <c r="JM27" s="36">
        <v>1178</v>
      </c>
      <c r="JN27" s="36">
        <v>1317</v>
      </c>
      <c r="JO27" s="36">
        <v>917</v>
      </c>
      <c r="JP27" s="36">
        <v>921</v>
      </c>
      <c r="JQ27" s="16">
        <f t="shared" si="44"/>
        <v>3910</v>
      </c>
      <c r="JR27" s="36">
        <v>1156</v>
      </c>
      <c r="JS27" s="36">
        <v>1301</v>
      </c>
      <c r="JT27" s="36">
        <v>1453</v>
      </c>
      <c r="JU27" s="36"/>
      <c r="JV27" s="36"/>
      <c r="JW27" s="36"/>
      <c r="JX27" s="36"/>
      <c r="JY27" s="36"/>
      <c r="JZ27" s="36"/>
      <c r="KA27" s="36"/>
      <c r="KB27" s="36"/>
      <c r="KC27" s="36"/>
    </row>
    <row r="28" spans="1:289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4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5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6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8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3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21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5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41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42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 t="shared" si="43"/>
        <v>23731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  <c r="JJ28" s="36">
        <v>2491</v>
      </c>
      <c r="JK28" s="36">
        <v>2647</v>
      </c>
      <c r="JL28" s="36">
        <v>1856</v>
      </c>
      <c r="JM28" s="36">
        <v>1839</v>
      </c>
      <c r="JN28" s="36">
        <v>1963</v>
      </c>
      <c r="JO28" s="36">
        <v>2249</v>
      </c>
      <c r="JP28" s="36">
        <v>1461</v>
      </c>
      <c r="JQ28" s="16">
        <f t="shared" si="44"/>
        <v>5609</v>
      </c>
      <c r="JR28" s="36">
        <v>1489</v>
      </c>
      <c r="JS28" s="36">
        <v>1691</v>
      </c>
      <c r="JT28" s="36">
        <v>2429</v>
      </c>
      <c r="JU28" s="36"/>
      <c r="JV28" s="36"/>
      <c r="JW28" s="36"/>
      <c r="JX28" s="36"/>
      <c r="JY28" s="36"/>
      <c r="JZ28" s="36"/>
      <c r="KA28" s="36"/>
      <c r="KB28" s="36"/>
      <c r="KC28" s="36"/>
    </row>
    <row r="29" spans="1:289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4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5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6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8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3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21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5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41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42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 t="shared" si="43"/>
        <v>14083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  <c r="JJ29" s="36">
        <v>886</v>
      </c>
      <c r="JK29" s="36">
        <v>1195</v>
      </c>
      <c r="JL29" s="36">
        <v>1302</v>
      </c>
      <c r="JM29" s="36">
        <v>1459</v>
      </c>
      <c r="JN29" s="36">
        <v>1615</v>
      </c>
      <c r="JO29" s="36">
        <v>1026</v>
      </c>
      <c r="JP29" s="36">
        <v>1271</v>
      </c>
      <c r="JQ29" s="16">
        <f t="shared" si="44"/>
        <v>3965</v>
      </c>
      <c r="JR29" s="36">
        <v>1231</v>
      </c>
      <c r="JS29" s="36">
        <v>1242</v>
      </c>
      <c r="JT29" s="36">
        <v>1492</v>
      </c>
      <c r="JU29" s="36"/>
      <c r="JV29" s="36"/>
      <c r="JW29" s="36"/>
      <c r="JX29" s="36"/>
      <c r="JY29" s="36"/>
      <c r="JZ29" s="36"/>
      <c r="KA29" s="36"/>
      <c r="KB29" s="36"/>
      <c r="KC29" s="36"/>
    </row>
    <row r="30" spans="1:289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4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5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6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8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3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21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5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41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42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 t="shared" si="43"/>
        <v>803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  <c r="JJ30" s="36">
        <v>45</v>
      </c>
      <c r="JK30" s="36">
        <v>104</v>
      </c>
      <c r="JL30" s="36">
        <v>102</v>
      </c>
      <c r="JM30" s="36">
        <v>97</v>
      </c>
      <c r="JN30" s="36">
        <v>97</v>
      </c>
      <c r="JO30" s="36">
        <v>56</v>
      </c>
      <c r="JP30" s="36">
        <v>46</v>
      </c>
      <c r="JQ30" s="16">
        <f t="shared" si="44"/>
        <v>137</v>
      </c>
      <c r="JR30" s="36">
        <v>30</v>
      </c>
      <c r="JS30" s="36">
        <v>47</v>
      </c>
      <c r="JT30" s="36">
        <v>60</v>
      </c>
      <c r="JU30" s="36"/>
      <c r="JV30" s="36"/>
      <c r="JW30" s="36"/>
      <c r="JX30" s="36"/>
      <c r="JY30" s="36"/>
      <c r="JZ30" s="36"/>
      <c r="KA30" s="36"/>
      <c r="KB30" s="36"/>
      <c r="KC30" s="36"/>
    </row>
    <row r="31" spans="1:289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4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5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6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8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3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21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5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41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42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 t="shared" si="43"/>
        <v>30795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  <c r="JJ31" s="36">
        <v>2336</v>
      </c>
      <c r="JK31" s="36">
        <v>3000</v>
      </c>
      <c r="JL31" s="36">
        <v>1961</v>
      </c>
      <c r="JM31" s="36">
        <v>2092</v>
      </c>
      <c r="JN31" s="36">
        <v>3072</v>
      </c>
      <c r="JO31" s="36">
        <v>1709</v>
      </c>
      <c r="JP31" s="36">
        <v>2083</v>
      </c>
      <c r="JQ31" s="16">
        <f t="shared" si="44"/>
        <v>7321</v>
      </c>
      <c r="JR31" s="36">
        <v>2431</v>
      </c>
      <c r="JS31" s="36">
        <v>2582</v>
      </c>
      <c r="JT31" s="36">
        <v>2308</v>
      </c>
      <c r="JU31" s="36"/>
      <c r="JV31" s="36"/>
      <c r="JW31" s="36"/>
      <c r="JX31" s="36"/>
      <c r="JY31" s="36"/>
      <c r="JZ31" s="36"/>
      <c r="KA31" s="36"/>
      <c r="KB31" s="36"/>
      <c r="KC31" s="36"/>
    </row>
    <row r="32" spans="1:289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4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5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6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8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3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21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5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41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42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 t="shared" si="43"/>
        <v>644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  <c r="JJ32" s="36">
        <v>77</v>
      </c>
      <c r="JK32" s="36">
        <v>45</v>
      </c>
      <c r="JL32" s="36">
        <v>37</v>
      </c>
      <c r="JM32" s="36">
        <v>89</v>
      </c>
      <c r="JN32" s="36">
        <v>54</v>
      </c>
      <c r="JO32" s="36">
        <v>75</v>
      </c>
      <c r="JP32" s="36">
        <v>46</v>
      </c>
      <c r="JQ32" s="16">
        <f t="shared" si="44"/>
        <v>75</v>
      </c>
      <c r="JR32" s="36">
        <v>15</v>
      </c>
      <c r="JS32" s="36">
        <v>24</v>
      </c>
      <c r="JT32" s="36">
        <v>36</v>
      </c>
      <c r="JU32" s="36"/>
      <c r="JV32" s="36"/>
      <c r="JW32" s="36"/>
      <c r="JX32" s="36"/>
      <c r="JY32" s="36"/>
      <c r="JZ32" s="36"/>
      <c r="KA32" s="36"/>
      <c r="KB32" s="36"/>
      <c r="KC32" s="36"/>
    </row>
    <row r="33" spans="1:289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4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5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6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8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3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21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5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41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42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 t="shared" si="43"/>
        <v>301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  <c r="JJ33" s="36">
        <v>21</v>
      </c>
      <c r="JK33" s="36">
        <v>41</v>
      </c>
      <c r="JL33" s="36">
        <v>25</v>
      </c>
      <c r="JM33" s="36">
        <v>32</v>
      </c>
      <c r="JN33" s="36">
        <v>32</v>
      </c>
      <c r="JO33" s="36">
        <v>23</v>
      </c>
      <c r="JP33" s="36">
        <v>9</v>
      </c>
      <c r="JQ33" s="16">
        <f t="shared" si="44"/>
        <v>38</v>
      </c>
      <c r="JR33" s="36">
        <v>9</v>
      </c>
      <c r="JS33" s="36">
        <v>12</v>
      </c>
      <c r="JT33" s="36">
        <v>17</v>
      </c>
      <c r="JU33" s="36"/>
      <c r="JV33" s="36"/>
      <c r="JW33" s="36"/>
      <c r="JX33" s="36"/>
      <c r="JY33" s="36"/>
      <c r="JZ33" s="36"/>
      <c r="KA33" s="36"/>
      <c r="KB33" s="36"/>
      <c r="KC33" s="36"/>
    </row>
    <row r="34" spans="1:289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4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5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6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8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3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21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5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41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42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 t="shared" si="43"/>
        <v>103916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  <c r="JJ34" s="36">
        <v>9782</v>
      </c>
      <c r="JK34" s="36">
        <v>8301</v>
      </c>
      <c r="JL34" s="36">
        <v>7426</v>
      </c>
      <c r="JM34" s="36">
        <v>9354</v>
      </c>
      <c r="JN34" s="36">
        <v>10294</v>
      </c>
      <c r="JO34" s="36">
        <v>11452</v>
      </c>
      <c r="JP34" s="36">
        <v>9758</v>
      </c>
      <c r="JQ34" s="16">
        <f t="shared" si="44"/>
        <v>30358</v>
      </c>
      <c r="JR34" s="36">
        <v>10793</v>
      </c>
      <c r="JS34" s="36">
        <v>8901</v>
      </c>
      <c r="JT34" s="36">
        <v>10664</v>
      </c>
      <c r="JU34" s="36"/>
      <c r="JV34" s="36"/>
      <c r="JW34" s="36"/>
      <c r="JX34" s="36"/>
      <c r="JY34" s="36"/>
      <c r="JZ34" s="36"/>
      <c r="KA34" s="36"/>
      <c r="KB34" s="36"/>
      <c r="KC34" s="36"/>
    </row>
    <row r="35" spans="1:289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16">
        <f t="shared" si="24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5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6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8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3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21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1092</v>
      </c>
      <c r="JA35" s="122" t="s">
        <v>1092</v>
      </c>
      <c r="JB35" s="133" t="s">
        <v>1092</v>
      </c>
      <c r="JC35" s="133" t="s">
        <v>1092</v>
      </c>
      <c r="JD35" s="16">
        <f t="shared" si="43"/>
        <v>0</v>
      </c>
      <c r="JE35" s="133" t="s">
        <v>1092</v>
      </c>
      <c r="JF35" s="133" t="s">
        <v>1092</v>
      </c>
      <c r="JG35" s="36" t="s">
        <v>1092</v>
      </c>
      <c r="JH35" s="36" t="s">
        <v>1092</v>
      </c>
      <c r="JI35" s="36" t="s">
        <v>1092</v>
      </c>
      <c r="JJ35" s="36" t="s">
        <v>1092</v>
      </c>
      <c r="JK35" s="36" t="s">
        <v>1092</v>
      </c>
      <c r="JL35" s="36" t="s">
        <v>1092</v>
      </c>
      <c r="JM35" s="36" t="s">
        <v>1092</v>
      </c>
      <c r="JN35" s="36" t="s">
        <v>1092</v>
      </c>
      <c r="JO35" s="36" t="s">
        <v>1092</v>
      </c>
      <c r="JP35" s="36" t="s">
        <v>1092</v>
      </c>
      <c r="JQ35" s="16"/>
      <c r="JR35" s="36" t="s">
        <v>1092</v>
      </c>
      <c r="JS35" s="36" t="s">
        <v>1092</v>
      </c>
      <c r="JT35" s="36" t="s">
        <v>1092</v>
      </c>
      <c r="JU35" s="36"/>
      <c r="JV35" s="36"/>
      <c r="JW35" s="36"/>
      <c r="JX35" s="36"/>
      <c r="JY35" s="36"/>
      <c r="JZ35" s="36"/>
      <c r="KA35" s="36"/>
      <c r="KB35" s="36"/>
      <c r="KC35" s="36"/>
    </row>
    <row r="36" spans="1:289">
      <c r="A36" s="15" t="s">
        <v>307</v>
      </c>
      <c r="B36" s="39" t="s">
        <v>308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4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5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6"/>
        <v>1875157</v>
      </c>
      <c r="FR36" s="25">
        <f t="shared" ref="FR36:GC36" si="45">SUM(FR37:FR38)</f>
        <v>91252</v>
      </c>
      <c r="FS36" s="25">
        <f t="shared" si="45"/>
        <v>140571</v>
      </c>
      <c r="FT36" s="33">
        <f t="shared" si="45"/>
        <v>141457</v>
      </c>
      <c r="FU36" s="25">
        <f t="shared" si="45"/>
        <v>147680</v>
      </c>
      <c r="FV36" s="25">
        <f t="shared" si="45"/>
        <v>154066</v>
      </c>
      <c r="FW36" s="33">
        <f t="shared" si="45"/>
        <v>150119</v>
      </c>
      <c r="FX36" s="25">
        <f t="shared" si="45"/>
        <v>195188</v>
      </c>
      <c r="FY36" s="41">
        <f t="shared" si="45"/>
        <v>241987</v>
      </c>
      <c r="FZ36" s="41">
        <f t="shared" si="45"/>
        <v>176196</v>
      </c>
      <c r="GA36" s="41">
        <f t="shared" si="45"/>
        <v>181428</v>
      </c>
      <c r="GB36" s="25">
        <f t="shared" si="45"/>
        <v>136152</v>
      </c>
      <c r="GC36" s="25">
        <f t="shared" si="45"/>
        <v>119061</v>
      </c>
      <c r="GD36" s="16">
        <f t="shared" si="28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3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46">SUM(GW37:GW38)</f>
        <v>234482</v>
      </c>
      <c r="GX36" s="24">
        <f t="shared" si="46"/>
        <v>322917</v>
      </c>
      <c r="GY36" s="24">
        <f t="shared" si="46"/>
        <v>359065</v>
      </c>
      <c r="GZ36" s="24">
        <f t="shared" si="46"/>
        <v>283402</v>
      </c>
      <c r="HA36" s="24">
        <f t="shared" si="46"/>
        <v>279440</v>
      </c>
      <c r="HB36" s="24">
        <f t="shared" si="46"/>
        <v>204533</v>
      </c>
      <c r="HC36" s="24">
        <f t="shared" si="46"/>
        <v>195997</v>
      </c>
      <c r="HD36" s="16">
        <f t="shared" si="21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5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41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42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3">
        <v>516956</v>
      </c>
      <c r="JC36" s="133">
        <v>535536</v>
      </c>
      <c r="JD36" s="16">
        <f t="shared" si="43"/>
        <v>4169353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  <c r="JJ36" s="36">
        <v>254930</v>
      </c>
      <c r="JK36" s="36">
        <v>281263</v>
      </c>
      <c r="JL36" s="36">
        <v>339388</v>
      </c>
      <c r="JM36" s="36">
        <v>318682</v>
      </c>
      <c r="JN36" s="36">
        <v>345384</v>
      </c>
      <c r="JO36" s="36">
        <v>299247</v>
      </c>
      <c r="JP36" s="36">
        <v>332474</v>
      </c>
      <c r="JQ36" s="16">
        <f t="shared" si="44"/>
        <v>1053881</v>
      </c>
      <c r="JR36" s="36">
        <v>305127</v>
      </c>
      <c r="JS36" s="36">
        <v>345341</v>
      </c>
      <c r="JT36" s="36">
        <v>403413</v>
      </c>
      <c r="JU36" s="36"/>
      <c r="JV36" s="36"/>
      <c r="JW36" s="36"/>
      <c r="JX36" s="36"/>
      <c r="JY36" s="36"/>
      <c r="JZ36" s="36"/>
      <c r="KA36" s="36"/>
      <c r="KB36" s="36"/>
      <c r="KC36" s="36"/>
    </row>
    <row r="37" spans="1:289">
      <c r="A37" s="15" t="s">
        <v>309</v>
      </c>
      <c r="B37" s="39" t="s">
        <v>310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4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5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6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8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3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21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5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41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42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 t="shared" ref="JD37:JD43" si="47">SUM(JE37:JP37)</f>
        <v>3564964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  <c r="JJ37" s="36">
        <v>232737</v>
      </c>
      <c r="JK37" s="36">
        <v>233781</v>
      </c>
      <c r="JL37" s="36">
        <v>254849</v>
      </c>
      <c r="JM37" s="36">
        <v>226997</v>
      </c>
      <c r="JN37" s="36">
        <v>249971</v>
      </c>
      <c r="JO37" s="36">
        <v>226050</v>
      </c>
      <c r="JP37" s="36">
        <v>265308</v>
      </c>
      <c r="JQ37" s="42">
        <f t="shared" si="44"/>
        <v>793177</v>
      </c>
      <c r="JR37" s="36">
        <v>230914</v>
      </c>
      <c r="JS37" s="36">
        <v>256437</v>
      </c>
      <c r="JT37" s="36">
        <v>305826</v>
      </c>
      <c r="JU37" s="36"/>
      <c r="JV37" s="36"/>
      <c r="JW37" s="36"/>
      <c r="JX37" s="36"/>
      <c r="JY37" s="36"/>
      <c r="JZ37" s="36"/>
      <c r="KA37" s="36"/>
      <c r="KB37" s="36"/>
      <c r="KC37" s="36"/>
    </row>
    <row r="38" spans="1:289">
      <c r="A38" s="15" t="s">
        <v>311</v>
      </c>
      <c r="B38" s="39" t="s">
        <v>312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4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5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6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8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3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21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5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41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42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 t="shared" si="47"/>
        <v>604389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  <c r="JJ38" s="36">
        <v>22193</v>
      </c>
      <c r="JK38" s="36">
        <v>47482</v>
      </c>
      <c r="JL38" s="36">
        <v>84539</v>
      </c>
      <c r="JM38" s="36">
        <v>91685</v>
      </c>
      <c r="JN38" s="36">
        <v>95413</v>
      </c>
      <c r="JO38" s="36">
        <v>73197</v>
      </c>
      <c r="JP38" s="36">
        <v>67166</v>
      </c>
      <c r="JQ38" s="42">
        <f t="shared" si="44"/>
        <v>260704</v>
      </c>
      <c r="JR38" s="36">
        <v>74213</v>
      </c>
      <c r="JS38" s="36">
        <v>88904</v>
      </c>
      <c r="JT38" s="36">
        <v>97587</v>
      </c>
      <c r="JU38" s="36"/>
      <c r="JV38" s="36"/>
      <c r="JW38" s="36"/>
      <c r="JX38" s="36"/>
      <c r="JY38" s="36"/>
      <c r="JZ38" s="36"/>
      <c r="KA38" s="36"/>
      <c r="KB38" s="36"/>
      <c r="KC38" s="36"/>
    </row>
    <row r="39" spans="1:289">
      <c r="A39" s="15" t="s">
        <v>313</v>
      </c>
      <c r="B39" s="39" t="s">
        <v>314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4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5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6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8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3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5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1092</v>
      </c>
      <c r="JA39" s="122" t="s">
        <v>1092</v>
      </c>
      <c r="JB39" s="133" t="s">
        <v>1092</v>
      </c>
      <c r="JC39" s="133" t="s">
        <v>1092</v>
      </c>
      <c r="JD39" s="16">
        <f t="shared" si="47"/>
        <v>0</v>
      </c>
      <c r="JE39" s="133" t="s">
        <v>1092</v>
      </c>
      <c r="JF39" s="133" t="s">
        <v>1092</v>
      </c>
      <c r="JG39" s="36" t="s">
        <v>1092</v>
      </c>
      <c r="JH39" s="36" t="s">
        <v>1092</v>
      </c>
      <c r="JI39" s="36" t="s">
        <v>1092</v>
      </c>
      <c r="JJ39" s="36" t="s">
        <v>1092</v>
      </c>
      <c r="JK39" s="36" t="s">
        <v>1092</v>
      </c>
      <c r="JL39" s="36" t="s">
        <v>1092</v>
      </c>
      <c r="JM39" s="36" t="s">
        <v>1092</v>
      </c>
      <c r="JN39" s="36" t="s">
        <v>1092</v>
      </c>
      <c r="JO39" s="36" t="s">
        <v>1092</v>
      </c>
      <c r="JP39" s="36" t="s">
        <v>1092</v>
      </c>
      <c r="JQ39" s="16"/>
      <c r="JR39" s="36" t="s">
        <v>1092</v>
      </c>
      <c r="JS39" s="36" t="s">
        <v>1092</v>
      </c>
      <c r="JT39" s="36" t="s">
        <v>1092</v>
      </c>
      <c r="JU39" s="36"/>
      <c r="JV39" s="36"/>
      <c r="JW39" s="36"/>
      <c r="JX39" s="36"/>
      <c r="JY39" s="36"/>
      <c r="JZ39" s="36"/>
      <c r="KA39" s="36"/>
      <c r="KB39" s="36"/>
      <c r="KC39" s="36"/>
    </row>
    <row r="40" spans="1:289">
      <c r="A40" s="15" t="s">
        <v>315</v>
      </c>
      <c r="B40" s="39" t="s">
        <v>316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4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5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6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8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3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5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1092</v>
      </c>
      <c r="JA40" s="122" t="s">
        <v>1092</v>
      </c>
      <c r="JB40" s="133" t="s">
        <v>1092</v>
      </c>
      <c r="JC40" s="133" t="s">
        <v>1092</v>
      </c>
      <c r="JD40" s="16">
        <f t="shared" si="47"/>
        <v>0</v>
      </c>
      <c r="JE40" s="133" t="s">
        <v>1092</v>
      </c>
      <c r="JF40" s="133" t="s">
        <v>1092</v>
      </c>
      <c r="JG40" s="36" t="s">
        <v>1092</v>
      </c>
      <c r="JH40" s="36" t="s">
        <v>1092</v>
      </c>
      <c r="JI40" s="36" t="s">
        <v>1092</v>
      </c>
      <c r="JJ40" s="36" t="s">
        <v>1092</v>
      </c>
      <c r="JK40" s="36" t="s">
        <v>1092</v>
      </c>
      <c r="JL40" s="36" t="s">
        <v>1092</v>
      </c>
      <c r="JM40" s="36" t="s">
        <v>1092</v>
      </c>
      <c r="JN40" s="36" t="s">
        <v>1092</v>
      </c>
      <c r="JO40" s="36" t="s">
        <v>1092</v>
      </c>
      <c r="JP40" s="36" t="s">
        <v>1092</v>
      </c>
      <c r="JQ40" s="16"/>
      <c r="JR40" s="36" t="s">
        <v>1092</v>
      </c>
      <c r="JS40" s="36" t="s">
        <v>1092</v>
      </c>
      <c r="JT40" s="36" t="s">
        <v>1092</v>
      </c>
      <c r="JU40" s="36"/>
      <c r="JV40" s="36"/>
      <c r="JW40" s="36"/>
      <c r="JX40" s="36"/>
      <c r="JY40" s="36"/>
      <c r="JZ40" s="36"/>
      <c r="KA40" s="36"/>
      <c r="KB40" s="36"/>
      <c r="KC40" s="36"/>
    </row>
    <row r="41" spans="1:289">
      <c r="A41" s="15" t="s">
        <v>317</v>
      </c>
      <c r="B41" s="39" t="s">
        <v>318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4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5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6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8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3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5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1092</v>
      </c>
      <c r="JA41" s="122" t="s">
        <v>1092</v>
      </c>
      <c r="JB41" s="133" t="s">
        <v>1092</v>
      </c>
      <c r="JC41" s="133" t="s">
        <v>1092</v>
      </c>
      <c r="JD41" s="16">
        <f t="shared" si="47"/>
        <v>0</v>
      </c>
      <c r="JE41" s="133" t="s">
        <v>1092</v>
      </c>
      <c r="JF41" s="133" t="s">
        <v>1092</v>
      </c>
      <c r="JG41" s="36" t="s">
        <v>1092</v>
      </c>
      <c r="JH41" s="36" t="s">
        <v>1092</v>
      </c>
      <c r="JI41" s="36" t="s">
        <v>1092</v>
      </c>
      <c r="JJ41" s="36" t="s">
        <v>1092</v>
      </c>
      <c r="JK41" s="36" t="s">
        <v>1092</v>
      </c>
      <c r="JL41" s="36" t="s">
        <v>1092</v>
      </c>
      <c r="JM41" s="36" t="s">
        <v>1092</v>
      </c>
      <c r="JN41" s="36" t="s">
        <v>1092</v>
      </c>
      <c r="JO41" s="36" t="s">
        <v>1092</v>
      </c>
      <c r="JP41" s="36" t="s">
        <v>1092</v>
      </c>
      <c r="JQ41" s="16"/>
      <c r="JR41" s="36" t="s">
        <v>1092</v>
      </c>
      <c r="JS41" s="36" t="s">
        <v>1092</v>
      </c>
      <c r="JT41" s="36" t="s">
        <v>1092</v>
      </c>
      <c r="JU41" s="36"/>
      <c r="JV41" s="36"/>
      <c r="JW41" s="36"/>
      <c r="JX41" s="36"/>
      <c r="JY41" s="36"/>
      <c r="JZ41" s="36"/>
      <c r="KA41" s="36"/>
      <c r="KB41" s="36"/>
      <c r="KC41" s="36"/>
    </row>
    <row r="42" spans="1:289">
      <c r="A42" s="50" t="s">
        <v>319</v>
      </c>
      <c r="B42" s="39" t="s">
        <v>320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4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5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6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8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3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21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5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41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42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 t="shared" si="47"/>
        <v>1397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  <c r="JJ42" s="36">
        <v>113</v>
      </c>
      <c r="JK42" s="36">
        <v>104</v>
      </c>
      <c r="JL42" s="36">
        <v>79</v>
      </c>
      <c r="JM42" s="36">
        <v>172</v>
      </c>
      <c r="JN42" s="36">
        <v>159</v>
      </c>
      <c r="JO42" s="36">
        <v>194</v>
      </c>
      <c r="JP42" s="36">
        <v>106</v>
      </c>
      <c r="JQ42" s="16">
        <f t="shared" si="44"/>
        <v>257</v>
      </c>
      <c r="JR42" s="36">
        <v>64</v>
      </c>
      <c r="JS42" s="36">
        <v>83</v>
      </c>
      <c r="JT42" s="36">
        <v>110</v>
      </c>
      <c r="JU42" s="36"/>
      <c r="JV42" s="36"/>
      <c r="JW42" s="36"/>
      <c r="JX42" s="36"/>
      <c r="JY42" s="36"/>
      <c r="JZ42" s="36"/>
      <c r="KA42" s="36"/>
      <c r="KB42" s="36"/>
      <c r="KC42" s="36"/>
    </row>
    <row r="43" spans="1:289">
      <c r="A43" s="15" t="s">
        <v>321</v>
      </c>
      <c r="B43" s="39" t="s">
        <v>322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4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5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6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8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3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5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1092</v>
      </c>
      <c r="JA43" s="122" t="s">
        <v>1092</v>
      </c>
      <c r="JB43" s="133" t="s">
        <v>1092</v>
      </c>
      <c r="JC43" s="133" t="s">
        <v>1092</v>
      </c>
      <c r="JD43" s="16">
        <f t="shared" si="47"/>
        <v>0</v>
      </c>
      <c r="JE43" s="133" t="s">
        <v>1092</v>
      </c>
      <c r="JF43" s="133" t="s">
        <v>1092</v>
      </c>
      <c r="JG43" s="36" t="s">
        <v>1092</v>
      </c>
      <c r="JH43" s="36" t="s">
        <v>1092</v>
      </c>
      <c r="JI43" s="36" t="s">
        <v>1092</v>
      </c>
      <c r="JJ43" s="36" t="s">
        <v>1092</v>
      </c>
      <c r="JK43" s="36" t="s">
        <v>1092</v>
      </c>
      <c r="JL43" s="36" t="s">
        <v>1092</v>
      </c>
      <c r="JM43" s="36" t="s">
        <v>1092</v>
      </c>
      <c r="JN43" s="36" t="s">
        <v>1092</v>
      </c>
      <c r="JO43" s="36" t="s">
        <v>1092</v>
      </c>
      <c r="JP43" s="36" t="s">
        <v>1092</v>
      </c>
      <c r="JQ43" s="16"/>
      <c r="JR43" s="36" t="s">
        <v>1092</v>
      </c>
      <c r="JS43" s="36" t="s">
        <v>1092</v>
      </c>
      <c r="JT43" s="36" t="s">
        <v>1092</v>
      </c>
      <c r="JU43" s="36"/>
      <c r="JV43" s="36"/>
      <c r="JW43" s="36"/>
      <c r="JX43" s="36"/>
      <c r="JY43" s="36"/>
      <c r="JZ43" s="36"/>
      <c r="KA43" s="36"/>
      <c r="KB43" s="36"/>
      <c r="KC43" s="36"/>
    </row>
    <row r="44" spans="1:289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3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5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1092</v>
      </c>
      <c r="JA44" s="122" t="s">
        <v>1092</v>
      </c>
      <c r="JB44" s="133" t="s">
        <v>1092</v>
      </c>
      <c r="JC44" s="133" t="s">
        <v>1092</v>
      </c>
      <c r="JD44" s="16"/>
      <c r="JE44" s="133" t="s">
        <v>1092</v>
      </c>
      <c r="JF44" s="133" t="s">
        <v>1092</v>
      </c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1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</row>
    <row r="45" spans="1:289" ht="17.25" thickBot="1">
      <c r="A45" s="9" t="s">
        <v>323</v>
      </c>
      <c r="B45" s="9" t="s">
        <v>324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48">SUM(EE47:EE70)</f>
        <v>4125</v>
      </c>
      <c r="EF45" s="10">
        <f t="shared" si="48"/>
        <v>3965</v>
      </c>
      <c r="EG45" s="10">
        <f t="shared" si="48"/>
        <v>5035</v>
      </c>
      <c r="EH45" s="10">
        <f t="shared" si="48"/>
        <v>5105</v>
      </c>
      <c r="EI45" s="10">
        <f t="shared" si="48"/>
        <v>5243</v>
      </c>
      <c r="EJ45" s="10">
        <f t="shared" si="48"/>
        <v>5908</v>
      </c>
      <c r="EK45" s="10">
        <f t="shared" si="48"/>
        <v>5435</v>
      </c>
      <c r="EL45" s="10">
        <f t="shared" si="48"/>
        <v>6006</v>
      </c>
      <c r="EM45" s="10">
        <f t="shared" si="48"/>
        <v>5478</v>
      </c>
      <c r="EN45" s="10">
        <f t="shared" si="48"/>
        <v>7118</v>
      </c>
      <c r="EO45" s="10">
        <f t="shared" si="48"/>
        <v>5409</v>
      </c>
      <c r="EP45" s="10">
        <f t="shared" si="48"/>
        <v>4782</v>
      </c>
      <c r="EQ45" s="9">
        <f t="shared" ref="EQ45:EQ69" si="49">SUM(ER45:FC45)</f>
        <v>74218</v>
      </c>
      <c r="ER45" s="10">
        <f>SUM(ER47:ER70)</f>
        <v>5481</v>
      </c>
      <c r="ES45" s="10">
        <v>5440</v>
      </c>
      <c r="ET45" s="10">
        <f t="shared" ref="ET45:FB45" si="50">SUM(ET47:ET70)</f>
        <v>6542</v>
      </c>
      <c r="EU45" s="10">
        <f t="shared" si="50"/>
        <v>6028</v>
      </c>
      <c r="EV45" s="10">
        <f t="shared" si="50"/>
        <v>6162</v>
      </c>
      <c r="EW45" s="10">
        <f t="shared" si="50"/>
        <v>6422</v>
      </c>
      <c r="EX45" s="10">
        <f t="shared" si="50"/>
        <v>7690</v>
      </c>
      <c r="EY45" s="10">
        <f t="shared" si="50"/>
        <v>6433</v>
      </c>
      <c r="EZ45" s="10">
        <f t="shared" si="50"/>
        <v>5855</v>
      </c>
      <c r="FA45" s="10">
        <f t="shared" si="50"/>
        <v>7177</v>
      </c>
      <c r="FB45" s="10">
        <f t="shared" si="50"/>
        <v>5835</v>
      </c>
      <c r="FC45" s="10">
        <f>SUM(FC47:FC68)</f>
        <v>5153</v>
      </c>
      <c r="FD45" s="9">
        <f t="shared" ref="FD45:FD69" si="51">SUM(FE45:FP45)</f>
        <v>69461</v>
      </c>
      <c r="FE45" s="10">
        <f t="shared" ref="FE45:FP45" si="52">SUM(FE47:FE68)</f>
        <v>4453</v>
      </c>
      <c r="FF45" s="10">
        <f t="shared" si="52"/>
        <v>5196</v>
      </c>
      <c r="FG45" s="10">
        <f t="shared" si="52"/>
        <v>5477</v>
      </c>
      <c r="FH45" s="10">
        <f t="shared" si="52"/>
        <v>4896</v>
      </c>
      <c r="FI45" s="10">
        <f t="shared" si="52"/>
        <v>5392</v>
      </c>
      <c r="FJ45" s="10">
        <f t="shared" si="52"/>
        <v>5638</v>
      </c>
      <c r="FK45" s="10">
        <f t="shared" si="52"/>
        <v>5658</v>
      </c>
      <c r="FL45" s="10">
        <f t="shared" si="52"/>
        <v>6572</v>
      </c>
      <c r="FM45" s="10">
        <f t="shared" si="52"/>
        <v>5888</v>
      </c>
      <c r="FN45" s="10">
        <f t="shared" si="52"/>
        <v>8048</v>
      </c>
      <c r="FO45" s="10">
        <f t="shared" si="52"/>
        <v>6679</v>
      </c>
      <c r="FP45" s="10">
        <f t="shared" si="52"/>
        <v>5564</v>
      </c>
      <c r="FQ45" s="9">
        <f t="shared" ref="FQ45:FQ69" si="53">SUM(FR45:GC45)</f>
        <v>89292</v>
      </c>
      <c r="FR45" s="10">
        <f t="shared" ref="FR45:GC45" si="54">SUM(FR47:FR68)</f>
        <v>5533</v>
      </c>
      <c r="FS45" s="10">
        <f t="shared" si="54"/>
        <v>5180</v>
      </c>
      <c r="FT45" s="11">
        <f t="shared" si="54"/>
        <v>7188</v>
      </c>
      <c r="FU45" s="10">
        <f t="shared" si="54"/>
        <v>7288</v>
      </c>
      <c r="FV45" s="10">
        <f t="shared" si="54"/>
        <v>7237</v>
      </c>
      <c r="FW45" s="12">
        <f t="shared" si="54"/>
        <v>8037</v>
      </c>
      <c r="FX45" s="10">
        <f t="shared" si="54"/>
        <v>8583</v>
      </c>
      <c r="FY45" s="12">
        <f t="shared" si="54"/>
        <v>8265</v>
      </c>
      <c r="FZ45" s="10">
        <f t="shared" si="54"/>
        <v>7163</v>
      </c>
      <c r="GA45" s="12">
        <f t="shared" si="54"/>
        <v>9282</v>
      </c>
      <c r="GB45" s="10">
        <f t="shared" si="54"/>
        <v>9008</v>
      </c>
      <c r="GC45" s="10">
        <f t="shared" si="54"/>
        <v>6528</v>
      </c>
      <c r="GD45" s="9">
        <f t="shared" ref="GD45:GD69" si="55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3"/>
        <v>122191</v>
      </c>
      <c r="GR45" s="10">
        <f>SUM(GR47:GR68)</f>
        <v>7630</v>
      </c>
      <c r="GS45" s="10">
        <f>SUM(GS47:GS68)</f>
        <v>9910</v>
      </c>
      <c r="GT45" s="10">
        <f t="shared" ref="GT45:HA45" si="56">SUM(GT47:GT69)</f>
        <v>11081</v>
      </c>
      <c r="GU45" s="10">
        <f t="shared" si="56"/>
        <v>10615</v>
      </c>
      <c r="GV45" s="10">
        <f t="shared" si="56"/>
        <v>10880</v>
      </c>
      <c r="GW45" s="10">
        <f t="shared" si="56"/>
        <v>11165</v>
      </c>
      <c r="GX45" s="10">
        <f t="shared" si="56"/>
        <v>10078</v>
      </c>
      <c r="GY45" s="10">
        <f t="shared" si="56"/>
        <v>9885</v>
      </c>
      <c r="GZ45" s="10">
        <f t="shared" si="56"/>
        <v>10594</v>
      </c>
      <c r="HA45" s="10">
        <f t="shared" si="56"/>
        <v>11730</v>
      </c>
      <c r="HB45" s="10">
        <f>SUM(HB47:HB69)</f>
        <v>10143</v>
      </c>
      <c r="HC45" s="10">
        <f>SUM(HC47:HC69)</f>
        <v>8480</v>
      </c>
      <c r="HD45" s="9">
        <f t="shared" si="21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5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41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57">SUM(IR47:IR68)</f>
        <v>13000</v>
      </c>
      <c r="IS45" s="9">
        <f t="shared" si="57"/>
        <v>13414</v>
      </c>
      <c r="IT45" s="9">
        <f t="shared" si="57"/>
        <v>17322</v>
      </c>
      <c r="IU45" s="9">
        <f t="shared" si="57"/>
        <v>16321</v>
      </c>
      <c r="IV45" s="9">
        <f t="shared" si="57"/>
        <v>16460</v>
      </c>
      <c r="IW45" s="9">
        <f t="shared" si="57"/>
        <v>14672</v>
      </c>
      <c r="IX45" s="9">
        <f t="shared" si="57"/>
        <v>18868</v>
      </c>
      <c r="IY45" s="9">
        <f t="shared" si="57"/>
        <v>19131</v>
      </c>
      <c r="IZ45" s="124">
        <f t="shared" si="57"/>
        <v>17566</v>
      </c>
      <c r="JA45" s="127">
        <f t="shared" ref="JA45" si="58">SUM(JA47:JA68)</f>
        <v>17347</v>
      </c>
      <c r="JB45" s="124">
        <f t="shared" ref="JB45:JC45" si="59">SUM(JB47:JB68)</f>
        <v>16524</v>
      </c>
      <c r="JC45" s="124">
        <f t="shared" si="59"/>
        <v>12968</v>
      </c>
      <c r="JD45" s="9">
        <f>SUM(JE45:JP45)</f>
        <v>217538</v>
      </c>
      <c r="JE45" s="9">
        <f t="shared" ref="JE45:JG45" si="60">SUM(JE47:JE68)</f>
        <v>14359</v>
      </c>
      <c r="JF45" s="9">
        <f t="shared" si="60"/>
        <v>15233</v>
      </c>
      <c r="JG45" s="9">
        <f t="shared" si="60"/>
        <v>18950</v>
      </c>
      <c r="JH45" s="9">
        <f t="shared" ref="JH45:JM45" si="61">SUM(JH47:JH68)</f>
        <v>18076</v>
      </c>
      <c r="JI45" s="9">
        <f t="shared" si="61"/>
        <v>16659</v>
      </c>
      <c r="JJ45" s="9">
        <f t="shared" si="61"/>
        <v>16917</v>
      </c>
      <c r="JK45" s="9">
        <f t="shared" si="61"/>
        <v>21291</v>
      </c>
      <c r="JL45" s="9">
        <f t="shared" si="61"/>
        <v>21495</v>
      </c>
      <c r="JM45" s="9">
        <f t="shared" si="61"/>
        <v>20049</v>
      </c>
      <c r="JN45" s="9">
        <f t="shared" ref="JN45:JO45" si="62">SUM(JN47:JN68)</f>
        <v>20917</v>
      </c>
      <c r="JO45" s="9">
        <f t="shared" si="62"/>
        <v>17997</v>
      </c>
      <c r="JP45" s="9">
        <f t="shared" ref="JP45:JR45" si="63">SUM(JP47:JP68)</f>
        <v>15595</v>
      </c>
      <c r="JQ45" s="9">
        <f>SUM(JR45:KC45)</f>
        <v>54482</v>
      </c>
      <c r="JR45" s="9">
        <f t="shared" si="63"/>
        <v>15758</v>
      </c>
      <c r="JS45" s="9">
        <f t="shared" ref="JS45:JT45" si="64">SUM(JS47:JS68)</f>
        <v>16080</v>
      </c>
      <c r="JT45" s="9">
        <f t="shared" si="64"/>
        <v>22644</v>
      </c>
      <c r="JU45" s="9">
        <f t="shared" ref="JU45:KC45" si="65">SUM(JU47:JU68)</f>
        <v>0</v>
      </c>
      <c r="JV45" s="9">
        <f t="shared" si="65"/>
        <v>0</v>
      </c>
      <c r="JW45" s="9">
        <f t="shared" si="65"/>
        <v>0</v>
      </c>
      <c r="JX45" s="9">
        <f t="shared" si="65"/>
        <v>0</v>
      </c>
      <c r="JY45" s="9">
        <f t="shared" si="65"/>
        <v>0</v>
      </c>
      <c r="JZ45" s="9">
        <f t="shared" si="65"/>
        <v>0</v>
      </c>
      <c r="KA45" s="9">
        <f t="shared" si="65"/>
        <v>0</v>
      </c>
      <c r="KB45" s="9">
        <f t="shared" si="65"/>
        <v>0</v>
      </c>
      <c r="KC45" s="9">
        <f t="shared" si="65"/>
        <v>0</v>
      </c>
    </row>
    <row r="46" spans="1:289" ht="17.25" thickTop="1">
      <c r="A46" s="15"/>
      <c r="B46" s="51" t="s">
        <v>325</v>
      </c>
      <c r="C46" s="16"/>
      <c r="D46" s="16">
        <f t="shared" ref="D46:BO46" si="66">D48+D52+D58+D59+D61+D57</f>
        <v>4031</v>
      </c>
      <c r="E46" s="16">
        <f t="shared" si="66"/>
        <v>5090</v>
      </c>
      <c r="F46" s="16">
        <f t="shared" si="66"/>
        <v>3573</v>
      </c>
      <c r="G46" s="16">
        <f t="shared" si="66"/>
        <v>3255</v>
      </c>
      <c r="H46" s="16">
        <f t="shared" si="66"/>
        <v>2470</v>
      </c>
      <c r="I46" s="16">
        <f t="shared" si="66"/>
        <v>1569</v>
      </c>
      <c r="J46" s="16">
        <f t="shared" si="66"/>
        <v>1814</v>
      </c>
      <c r="K46" s="16">
        <f t="shared" si="66"/>
        <v>1855</v>
      </c>
      <c r="L46" s="16">
        <f t="shared" si="66"/>
        <v>1985</v>
      </c>
      <c r="M46" s="16">
        <f t="shared" si="66"/>
        <v>1561</v>
      </c>
      <c r="N46" s="16">
        <f t="shared" si="66"/>
        <v>1569</v>
      </c>
      <c r="O46" s="16">
        <f t="shared" si="66"/>
        <v>1738</v>
      </c>
      <c r="P46" s="16">
        <f t="shared" si="66"/>
        <v>1699</v>
      </c>
      <c r="Q46" s="16">
        <f t="shared" si="66"/>
        <v>2161</v>
      </c>
      <c r="R46" s="16">
        <f t="shared" si="66"/>
        <v>63</v>
      </c>
      <c r="S46" s="16">
        <f t="shared" si="66"/>
        <v>117</v>
      </c>
      <c r="T46" s="16">
        <f t="shared" si="66"/>
        <v>160</v>
      </c>
      <c r="U46" s="16">
        <f t="shared" si="66"/>
        <v>160</v>
      </c>
      <c r="V46" s="16">
        <f t="shared" si="66"/>
        <v>161</v>
      </c>
      <c r="W46" s="16">
        <f t="shared" si="66"/>
        <v>183</v>
      </c>
      <c r="X46" s="16">
        <f t="shared" si="66"/>
        <v>171</v>
      </c>
      <c r="Y46" s="16">
        <f t="shared" si="66"/>
        <v>183</v>
      </c>
      <c r="Z46" s="16">
        <f t="shared" si="66"/>
        <v>129</v>
      </c>
      <c r="AA46" s="16">
        <f t="shared" si="66"/>
        <v>508</v>
      </c>
      <c r="AB46" s="16">
        <f t="shared" si="66"/>
        <v>188</v>
      </c>
      <c r="AC46" s="16">
        <f t="shared" si="66"/>
        <v>138</v>
      </c>
      <c r="AD46" s="16">
        <f t="shared" si="66"/>
        <v>2269</v>
      </c>
      <c r="AE46" s="16">
        <f t="shared" si="66"/>
        <v>125</v>
      </c>
      <c r="AF46" s="16">
        <f t="shared" si="66"/>
        <v>145</v>
      </c>
      <c r="AG46" s="16">
        <f t="shared" si="66"/>
        <v>164</v>
      </c>
      <c r="AH46" s="16">
        <f t="shared" si="66"/>
        <v>381</v>
      </c>
      <c r="AI46" s="16">
        <f t="shared" si="66"/>
        <v>145</v>
      </c>
      <c r="AJ46" s="16">
        <f t="shared" si="66"/>
        <v>176</v>
      </c>
      <c r="AK46" s="16">
        <f t="shared" si="66"/>
        <v>218</v>
      </c>
      <c r="AL46" s="16">
        <f t="shared" si="66"/>
        <v>168</v>
      </c>
      <c r="AM46" s="16">
        <f t="shared" si="66"/>
        <v>231</v>
      </c>
      <c r="AN46" s="16">
        <f t="shared" si="66"/>
        <v>243</v>
      </c>
      <c r="AO46" s="16">
        <f t="shared" si="66"/>
        <v>216</v>
      </c>
      <c r="AP46" s="16">
        <f t="shared" si="66"/>
        <v>57</v>
      </c>
      <c r="AQ46" s="16">
        <f t="shared" si="66"/>
        <v>2225</v>
      </c>
      <c r="AR46" s="16">
        <f t="shared" si="66"/>
        <v>184</v>
      </c>
      <c r="AS46" s="16">
        <f t="shared" si="66"/>
        <v>167</v>
      </c>
      <c r="AT46" s="16">
        <f t="shared" si="66"/>
        <v>164</v>
      </c>
      <c r="AU46" s="16">
        <f t="shared" si="66"/>
        <v>124</v>
      </c>
      <c r="AV46" s="16">
        <f t="shared" si="66"/>
        <v>195</v>
      </c>
      <c r="AW46" s="16">
        <f t="shared" si="66"/>
        <v>161</v>
      </c>
      <c r="AX46" s="16">
        <f t="shared" si="66"/>
        <v>212</v>
      </c>
      <c r="AY46" s="16">
        <f t="shared" si="66"/>
        <v>177</v>
      </c>
      <c r="AZ46" s="16">
        <f t="shared" si="66"/>
        <v>161</v>
      </c>
      <c r="BA46" s="16">
        <f t="shared" si="66"/>
        <v>383</v>
      </c>
      <c r="BB46" s="16">
        <f t="shared" si="66"/>
        <v>235</v>
      </c>
      <c r="BC46" s="16">
        <f t="shared" si="66"/>
        <v>62</v>
      </c>
      <c r="BD46" s="16">
        <f t="shared" si="66"/>
        <v>1959</v>
      </c>
      <c r="BE46" s="16">
        <f t="shared" si="66"/>
        <v>143</v>
      </c>
      <c r="BF46" s="16">
        <f t="shared" si="66"/>
        <v>117</v>
      </c>
      <c r="BG46" s="16">
        <f t="shared" si="66"/>
        <v>116</v>
      </c>
      <c r="BH46" s="16">
        <f t="shared" si="66"/>
        <v>192</v>
      </c>
      <c r="BI46" s="16">
        <f t="shared" si="66"/>
        <v>238</v>
      </c>
      <c r="BJ46" s="16">
        <f t="shared" si="66"/>
        <v>185</v>
      </c>
      <c r="BK46" s="16">
        <f t="shared" si="66"/>
        <v>179</v>
      </c>
      <c r="BL46" s="16">
        <f t="shared" si="66"/>
        <v>183</v>
      </c>
      <c r="BM46" s="16">
        <f t="shared" si="66"/>
        <v>243</v>
      </c>
      <c r="BN46" s="16">
        <f t="shared" si="66"/>
        <v>175</v>
      </c>
      <c r="BO46" s="16">
        <f t="shared" si="66"/>
        <v>124</v>
      </c>
      <c r="BP46" s="16">
        <f t="shared" ref="BP46:EA46" si="67">BP48+BP52+BP58+BP59+BP61+BP57</f>
        <v>64</v>
      </c>
      <c r="BQ46" s="16">
        <f t="shared" si="67"/>
        <v>3333</v>
      </c>
      <c r="BR46" s="16">
        <f t="shared" si="67"/>
        <v>139</v>
      </c>
      <c r="BS46" s="16">
        <f t="shared" si="67"/>
        <v>84</v>
      </c>
      <c r="BT46" s="16">
        <f t="shared" si="67"/>
        <v>158</v>
      </c>
      <c r="BU46" s="16">
        <f t="shared" si="67"/>
        <v>233</v>
      </c>
      <c r="BV46" s="16">
        <f t="shared" si="67"/>
        <v>329</v>
      </c>
      <c r="BW46" s="16">
        <f t="shared" si="67"/>
        <v>273</v>
      </c>
      <c r="BX46" s="16">
        <f t="shared" si="67"/>
        <v>212</v>
      </c>
      <c r="BY46" s="16">
        <f t="shared" si="67"/>
        <v>180</v>
      </c>
      <c r="BZ46" s="16">
        <f t="shared" si="67"/>
        <v>1162</v>
      </c>
      <c r="CA46" s="16">
        <f t="shared" si="67"/>
        <v>380</v>
      </c>
      <c r="CB46" s="16">
        <f t="shared" si="67"/>
        <v>70</v>
      </c>
      <c r="CC46" s="16">
        <f t="shared" si="67"/>
        <v>113</v>
      </c>
      <c r="CD46" s="16">
        <f t="shared" si="67"/>
        <v>1656</v>
      </c>
      <c r="CE46" s="16">
        <f t="shared" si="67"/>
        <v>152</v>
      </c>
      <c r="CF46" s="16">
        <f t="shared" si="67"/>
        <v>98</v>
      </c>
      <c r="CG46" s="16">
        <f t="shared" si="67"/>
        <v>91</v>
      </c>
      <c r="CH46" s="16">
        <f t="shared" si="67"/>
        <v>53</v>
      </c>
      <c r="CI46" s="16">
        <f t="shared" si="67"/>
        <v>86</v>
      </c>
      <c r="CJ46" s="16">
        <f t="shared" si="67"/>
        <v>122</v>
      </c>
      <c r="CK46" s="16">
        <f t="shared" si="67"/>
        <v>154</v>
      </c>
      <c r="CL46" s="16">
        <f t="shared" si="67"/>
        <v>256</v>
      </c>
      <c r="CM46" s="16">
        <f t="shared" si="67"/>
        <v>205</v>
      </c>
      <c r="CN46" s="16">
        <f t="shared" si="67"/>
        <v>251</v>
      </c>
      <c r="CO46" s="16">
        <f t="shared" si="67"/>
        <v>69</v>
      </c>
      <c r="CP46" s="16">
        <f t="shared" si="67"/>
        <v>119</v>
      </c>
      <c r="CQ46" s="16">
        <f t="shared" si="67"/>
        <v>2575</v>
      </c>
      <c r="CR46" s="16">
        <f t="shared" si="67"/>
        <v>132</v>
      </c>
      <c r="CS46" s="16">
        <f t="shared" si="67"/>
        <v>166</v>
      </c>
      <c r="CT46" s="16">
        <f t="shared" si="67"/>
        <v>209</v>
      </c>
      <c r="CU46" s="16">
        <f t="shared" si="67"/>
        <v>262</v>
      </c>
      <c r="CV46" s="16">
        <f t="shared" si="67"/>
        <v>211</v>
      </c>
      <c r="CW46" s="16">
        <f t="shared" si="67"/>
        <v>226</v>
      </c>
      <c r="CX46" s="16">
        <f t="shared" si="67"/>
        <v>353</v>
      </c>
      <c r="CY46" s="16">
        <f t="shared" si="67"/>
        <v>183</v>
      </c>
      <c r="CZ46" s="16">
        <f t="shared" si="67"/>
        <v>254</v>
      </c>
      <c r="DA46" s="16">
        <f t="shared" si="67"/>
        <v>234</v>
      </c>
      <c r="DB46" s="16">
        <f t="shared" si="67"/>
        <v>186</v>
      </c>
      <c r="DC46" s="16">
        <f t="shared" si="67"/>
        <v>159</v>
      </c>
      <c r="DD46" s="16">
        <f t="shared" si="67"/>
        <v>3409</v>
      </c>
      <c r="DE46" s="16">
        <f t="shared" si="67"/>
        <v>100</v>
      </c>
      <c r="DF46" s="16">
        <f t="shared" si="67"/>
        <v>234</v>
      </c>
      <c r="DG46" s="16">
        <f t="shared" si="67"/>
        <v>213</v>
      </c>
      <c r="DH46" s="16">
        <f t="shared" si="67"/>
        <v>260</v>
      </c>
      <c r="DI46" s="16">
        <f t="shared" si="67"/>
        <v>310</v>
      </c>
      <c r="DJ46" s="16">
        <f t="shared" si="67"/>
        <v>277</v>
      </c>
      <c r="DK46" s="16">
        <f t="shared" si="67"/>
        <v>253</v>
      </c>
      <c r="DL46" s="16">
        <f t="shared" si="67"/>
        <v>420</v>
      </c>
      <c r="DM46" s="16">
        <f t="shared" si="67"/>
        <v>388</v>
      </c>
      <c r="DN46" s="16">
        <f t="shared" si="67"/>
        <v>164</v>
      </c>
      <c r="DO46" s="16">
        <f t="shared" si="67"/>
        <v>367</v>
      </c>
      <c r="DP46" s="16">
        <f t="shared" si="67"/>
        <v>423</v>
      </c>
      <c r="DQ46" s="16">
        <f t="shared" si="67"/>
        <v>3601</v>
      </c>
      <c r="DR46" s="16">
        <f t="shared" si="67"/>
        <v>173</v>
      </c>
      <c r="DS46" s="16">
        <f t="shared" si="67"/>
        <v>218</v>
      </c>
      <c r="DT46" s="16">
        <f t="shared" si="67"/>
        <v>264</v>
      </c>
      <c r="DU46" s="16">
        <f t="shared" si="67"/>
        <v>352</v>
      </c>
      <c r="DV46" s="16">
        <f t="shared" si="67"/>
        <v>298</v>
      </c>
      <c r="DW46" s="16">
        <f t="shared" si="67"/>
        <v>343</v>
      </c>
      <c r="DX46" s="16">
        <f t="shared" si="67"/>
        <v>278</v>
      </c>
      <c r="DY46" s="16">
        <f t="shared" si="67"/>
        <v>478</v>
      </c>
      <c r="DZ46" s="16">
        <f t="shared" si="67"/>
        <v>286</v>
      </c>
      <c r="EA46" s="16">
        <f t="shared" si="67"/>
        <v>326</v>
      </c>
      <c r="EB46" s="16">
        <f t="shared" ref="EB46:EC46" si="68">EB48+EB52+EB58+EB59+EB61+EB57</f>
        <v>363</v>
      </c>
      <c r="EC46" s="16">
        <f t="shared" si="68"/>
        <v>222</v>
      </c>
      <c r="ED46" s="16">
        <v>4856</v>
      </c>
      <c r="EE46" s="16">
        <f t="shared" ref="EE46:EP46" si="69">EE48+EE52+EE58+EE59+EE61+EE57</f>
        <v>295</v>
      </c>
      <c r="EF46" s="16">
        <f t="shared" si="69"/>
        <v>271</v>
      </c>
      <c r="EG46" s="16">
        <f t="shared" si="69"/>
        <v>382</v>
      </c>
      <c r="EH46" s="16">
        <f t="shared" si="69"/>
        <v>448</v>
      </c>
      <c r="EI46" s="16">
        <f t="shared" si="69"/>
        <v>572</v>
      </c>
      <c r="EJ46" s="16">
        <f t="shared" si="69"/>
        <v>554</v>
      </c>
      <c r="EK46" s="16">
        <f t="shared" si="69"/>
        <v>415</v>
      </c>
      <c r="EL46" s="16">
        <f t="shared" si="69"/>
        <v>473</v>
      </c>
      <c r="EM46" s="16">
        <f t="shared" si="69"/>
        <v>278</v>
      </c>
      <c r="EN46" s="16">
        <f t="shared" si="69"/>
        <v>419</v>
      </c>
      <c r="EO46" s="16">
        <f t="shared" si="69"/>
        <v>459</v>
      </c>
      <c r="EP46" s="16">
        <f t="shared" si="69"/>
        <v>290</v>
      </c>
      <c r="EQ46" s="16">
        <f t="shared" si="49"/>
        <v>5358</v>
      </c>
      <c r="ER46" s="16">
        <f t="shared" ref="ER46:FC46" si="70">ER48+ER52+ER58+ER59+ER61+ER57</f>
        <v>355</v>
      </c>
      <c r="ES46" s="16">
        <f t="shared" si="70"/>
        <v>330</v>
      </c>
      <c r="ET46" s="16">
        <f t="shared" si="70"/>
        <v>352</v>
      </c>
      <c r="EU46" s="16">
        <f t="shared" si="70"/>
        <v>373</v>
      </c>
      <c r="EV46" s="16">
        <f t="shared" si="70"/>
        <v>534</v>
      </c>
      <c r="EW46" s="16">
        <f t="shared" si="70"/>
        <v>582</v>
      </c>
      <c r="EX46" s="16">
        <f t="shared" si="70"/>
        <v>695</v>
      </c>
      <c r="EY46" s="16">
        <f t="shared" si="70"/>
        <v>534</v>
      </c>
      <c r="EZ46" s="16">
        <f t="shared" si="70"/>
        <v>161</v>
      </c>
      <c r="FA46" s="16">
        <f t="shared" si="70"/>
        <v>731</v>
      </c>
      <c r="FB46" s="16">
        <f t="shared" si="70"/>
        <v>374</v>
      </c>
      <c r="FC46" s="16">
        <f t="shared" si="70"/>
        <v>337</v>
      </c>
      <c r="FD46" s="16">
        <f t="shared" si="51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71">FG48+FG52+FG57+FG58+FG59+FG61</f>
        <v>397</v>
      </c>
      <c r="FH46" s="16">
        <f t="shared" si="71"/>
        <v>408</v>
      </c>
      <c r="FI46" s="16">
        <f t="shared" si="71"/>
        <v>515</v>
      </c>
      <c r="FJ46" s="16">
        <f t="shared" si="71"/>
        <v>505</v>
      </c>
      <c r="FK46" s="16">
        <f t="shared" si="71"/>
        <v>703</v>
      </c>
      <c r="FL46" s="16">
        <f t="shared" si="71"/>
        <v>511</v>
      </c>
      <c r="FM46" s="16">
        <f t="shared" si="71"/>
        <v>346</v>
      </c>
      <c r="FN46" s="16">
        <f t="shared" si="71"/>
        <v>602</v>
      </c>
      <c r="FO46" s="16">
        <f t="shared" si="71"/>
        <v>520</v>
      </c>
      <c r="FP46" s="16">
        <f t="shared" si="71"/>
        <v>322</v>
      </c>
      <c r="FQ46" s="16">
        <f t="shared" si="53"/>
        <v>8471</v>
      </c>
      <c r="FR46" s="16">
        <f t="shared" ref="FR46:GC46" si="72">FR48+FR52+FR58+FR59+FR61+FR57</f>
        <v>430</v>
      </c>
      <c r="FS46" s="16">
        <f t="shared" si="72"/>
        <v>472</v>
      </c>
      <c r="FT46" s="52">
        <f t="shared" si="72"/>
        <v>542</v>
      </c>
      <c r="FU46" s="16">
        <f t="shared" si="72"/>
        <v>691</v>
      </c>
      <c r="FV46" s="16">
        <f t="shared" si="72"/>
        <v>894</v>
      </c>
      <c r="FW46" s="53">
        <f t="shared" si="72"/>
        <v>648</v>
      </c>
      <c r="FX46" s="16">
        <f t="shared" si="72"/>
        <v>1233</v>
      </c>
      <c r="FY46" s="53">
        <f t="shared" si="72"/>
        <v>578</v>
      </c>
      <c r="FZ46" s="16">
        <f t="shared" si="72"/>
        <v>764</v>
      </c>
      <c r="GA46" s="53">
        <f t="shared" si="72"/>
        <v>947</v>
      </c>
      <c r="GB46" s="16">
        <f t="shared" si="72"/>
        <v>748</v>
      </c>
      <c r="GC46" s="16">
        <f t="shared" si="72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73">GF48+GF52+GF58+GF59+GF61+GF57</f>
        <v>750</v>
      </c>
      <c r="GG46" s="16">
        <f t="shared" si="73"/>
        <v>728</v>
      </c>
      <c r="GH46" s="16">
        <f t="shared" si="73"/>
        <v>1014</v>
      </c>
      <c r="GI46" s="16">
        <f t="shared" si="73"/>
        <v>1125</v>
      </c>
      <c r="GJ46" s="16">
        <f t="shared" si="73"/>
        <v>1089</v>
      </c>
      <c r="GK46" s="16">
        <f t="shared" si="73"/>
        <v>1752</v>
      </c>
      <c r="GL46" s="16">
        <f t="shared" si="73"/>
        <v>628</v>
      </c>
      <c r="GM46" s="16">
        <f t="shared" si="73"/>
        <v>1515</v>
      </c>
      <c r="GN46" s="16">
        <f t="shared" si="73"/>
        <v>1484</v>
      </c>
      <c r="GO46" s="16">
        <f t="shared" si="73"/>
        <v>1230</v>
      </c>
      <c r="GP46" s="16">
        <f t="shared" si="73"/>
        <v>704</v>
      </c>
      <c r="GQ46" s="16">
        <f t="shared" si="13"/>
        <v>14996</v>
      </c>
      <c r="GR46" s="16">
        <f t="shared" ref="GR46:HC46" si="74">GR61+GR59+GR48+GR52+GR57+GR58</f>
        <v>829</v>
      </c>
      <c r="GS46" s="16">
        <f t="shared" si="74"/>
        <v>802</v>
      </c>
      <c r="GT46" s="16">
        <f t="shared" si="74"/>
        <v>1338</v>
      </c>
      <c r="GU46" s="16">
        <f t="shared" si="74"/>
        <v>1153</v>
      </c>
      <c r="GV46" s="16">
        <f t="shared" si="74"/>
        <v>1258</v>
      </c>
      <c r="GW46" s="16">
        <f t="shared" si="74"/>
        <v>1951</v>
      </c>
      <c r="GX46" s="16">
        <f t="shared" si="74"/>
        <v>1320</v>
      </c>
      <c r="GY46" s="16">
        <f t="shared" si="74"/>
        <v>1224</v>
      </c>
      <c r="GZ46" s="16">
        <f t="shared" si="74"/>
        <v>1179</v>
      </c>
      <c r="HA46" s="16">
        <f t="shared" si="74"/>
        <v>1687</v>
      </c>
      <c r="HB46" s="16">
        <f t="shared" si="74"/>
        <v>1347</v>
      </c>
      <c r="HC46" s="16">
        <f t="shared" si="74"/>
        <v>908</v>
      </c>
      <c r="HD46" s="16">
        <f t="shared" si="21"/>
        <v>19900</v>
      </c>
      <c r="HE46" s="16">
        <f>HE61+HE59+HE48+HE52+HE57+HE58</f>
        <v>1109</v>
      </c>
      <c r="HF46" s="16">
        <f t="shared" ref="HF46:HP46" si="75">HF61+HF59+HF48+HF52+HF57+HF58</f>
        <v>895</v>
      </c>
      <c r="HG46" s="16">
        <f t="shared" si="75"/>
        <v>1961</v>
      </c>
      <c r="HH46" s="16">
        <f t="shared" si="75"/>
        <v>1231</v>
      </c>
      <c r="HI46" s="16">
        <f t="shared" si="75"/>
        <v>1367</v>
      </c>
      <c r="HJ46" s="16">
        <f t="shared" si="75"/>
        <v>3096</v>
      </c>
      <c r="HK46" s="16">
        <f t="shared" si="75"/>
        <v>788</v>
      </c>
      <c r="HL46" s="16">
        <f t="shared" si="75"/>
        <v>2967</v>
      </c>
      <c r="HM46" s="16">
        <f t="shared" si="75"/>
        <v>1734</v>
      </c>
      <c r="HN46" s="16">
        <f t="shared" si="75"/>
        <v>2018</v>
      </c>
      <c r="HO46" s="16">
        <f t="shared" si="75"/>
        <v>1342</v>
      </c>
      <c r="HP46" s="16">
        <f t="shared" si="75"/>
        <v>1392</v>
      </c>
      <c r="HQ46" s="16">
        <f t="shared" si="15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41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42"/>
        <v>26893</v>
      </c>
      <c r="IR46" s="54">
        <f t="shared" ref="IR46:IZ46" si="76">SUM(IR58,IR48,IR52,IR59,IR57,IR61)</f>
        <v>1529</v>
      </c>
      <c r="IS46" s="54">
        <f t="shared" si="76"/>
        <v>1478</v>
      </c>
      <c r="IT46" s="54">
        <f t="shared" si="76"/>
        <v>2673</v>
      </c>
      <c r="IU46" s="54">
        <f t="shared" si="76"/>
        <v>1813</v>
      </c>
      <c r="IV46" s="54">
        <f t="shared" si="76"/>
        <v>2080</v>
      </c>
      <c r="IW46" s="54">
        <f t="shared" si="76"/>
        <v>896</v>
      </c>
      <c r="IX46" s="54">
        <f t="shared" si="76"/>
        <v>4203</v>
      </c>
      <c r="IY46" s="54">
        <f t="shared" si="76"/>
        <v>3755</v>
      </c>
      <c r="IZ46" s="125">
        <f t="shared" si="76"/>
        <v>2521</v>
      </c>
      <c r="JA46" s="128">
        <f t="shared" ref="JA46" si="77">SUM(JA58,JA48,JA52,JA59,JA57,JA61)</f>
        <v>1787</v>
      </c>
      <c r="JB46" s="125">
        <f t="shared" ref="JB46:JC46" si="78">SUM(JB58,JB48,JB52,JB59,JB57,JB61)</f>
        <v>2165</v>
      </c>
      <c r="JC46" s="125">
        <f t="shared" si="78"/>
        <v>1993</v>
      </c>
      <c r="JD46" s="16">
        <f t="shared" ref="JD46:JD70" si="79">SUM(JE46:JP46)</f>
        <v>28057</v>
      </c>
      <c r="JE46" s="54">
        <f t="shared" ref="JE46:JG46" si="80">SUM(JE58,JE48,JE52,JE59,JE57,JE61)</f>
        <v>1511</v>
      </c>
      <c r="JF46" s="54">
        <f t="shared" si="80"/>
        <v>1491</v>
      </c>
      <c r="JG46" s="54">
        <f t="shared" si="80"/>
        <v>3131</v>
      </c>
      <c r="JH46" s="54">
        <f t="shared" ref="JH46:JI46" si="81">SUM(JH58,JH48,JH52,JH59,JH57,JH61)</f>
        <v>2493</v>
      </c>
      <c r="JI46" s="54">
        <f t="shared" si="81"/>
        <v>1651</v>
      </c>
      <c r="JJ46" s="54">
        <f t="shared" ref="JJ46:JK46" si="82">SUM(JJ58,JJ48,JJ52,JJ59,JJ57,JJ61)</f>
        <v>1532</v>
      </c>
      <c r="JK46" s="54">
        <f t="shared" si="82"/>
        <v>4104</v>
      </c>
      <c r="JL46" s="54">
        <f t="shared" ref="JL46:JM46" si="83">SUM(JL58,JL48,JL52,JL59,JL57,JL61)</f>
        <v>3990</v>
      </c>
      <c r="JM46" s="54">
        <f t="shared" si="83"/>
        <v>2299</v>
      </c>
      <c r="JN46" s="54">
        <f t="shared" ref="JN46:JO46" si="84">SUM(JN58,JN48,JN52,JN59,JN57,JN61)</f>
        <v>2246</v>
      </c>
      <c r="JO46" s="54">
        <f t="shared" si="84"/>
        <v>1767</v>
      </c>
      <c r="JP46" s="54">
        <f t="shared" ref="JP46:JR46" si="85">SUM(JP58,JP48,JP52,JP59,JP57,JP61)</f>
        <v>1842</v>
      </c>
      <c r="JQ46" s="16">
        <f t="shared" ref="JQ46:JQ68" si="86">SUM(JR46:KC46)</f>
        <v>6058</v>
      </c>
      <c r="JR46" s="54">
        <f t="shared" si="85"/>
        <v>1805</v>
      </c>
      <c r="JS46" s="54">
        <f t="shared" ref="JS46:JT46" si="87">SUM(JS58,JS48,JS52,JS59,JS57,JS61)</f>
        <v>1273</v>
      </c>
      <c r="JT46" s="54">
        <f t="shared" si="87"/>
        <v>2980</v>
      </c>
      <c r="JU46" s="54"/>
      <c r="JV46" s="54"/>
      <c r="JW46" s="54"/>
      <c r="JX46" s="54"/>
      <c r="JY46" s="54"/>
      <c r="JZ46" s="54"/>
      <c r="KA46" s="54"/>
      <c r="KB46" s="54"/>
      <c r="KC46" s="54"/>
    </row>
    <row r="47" spans="1:289">
      <c r="A47" s="15" t="s">
        <v>326</v>
      </c>
      <c r="B47" s="39" t="s">
        <v>327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49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51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53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55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3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21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5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41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42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 t="shared" si="79"/>
        <v>9468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  <c r="JJ47" s="36">
        <v>930</v>
      </c>
      <c r="JK47" s="36">
        <v>854</v>
      </c>
      <c r="JL47" s="36">
        <v>1018</v>
      </c>
      <c r="JM47" s="36">
        <v>983</v>
      </c>
      <c r="JN47" s="36">
        <v>903</v>
      </c>
      <c r="JO47" s="36">
        <v>755</v>
      </c>
      <c r="JP47" s="36">
        <v>626</v>
      </c>
      <c r="JQ47" s="16">
        <f t="shared" si="86"/>
        <v>1867</v>
      </c>
      <c r="JR47" s="36">
        <v>554</v>
      </c>
      <c r="JS47" s="36">
        <v>547</v>
      </c>
      <c r="JT47" s="36">
        <v>766</v>
      </c>
      <c r="JU47" s="36"/>
      <c r="JV47" s="36"/>
      <c r="JW47" s="36"/>
      <c r="JX47" s="36"/>
      <c r="JY47" s="36"/>
      <c r="JZ47" s="36"/>
      <c r="KA47" s="36"/>
      <c r="KB47" s="36"/>
      <c r="KC47" s="36"/>
    </row>
    <row r="48" spans="1:289">
      <c r="A48" s="15" t="s">
        <v>328</v>
      </c>
      <c r="B48" s="39" t="s">
        <v>329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49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51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53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55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3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21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5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41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42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 t="shared" si="79"/>
        <v>11301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  <c r="JJ48" s="36">
        <v>589</v>
      </c>
      <c r="JK48" s="36">
        <v>1820</v>
      </c>
      <c r="JL48" s="36">
        <v>2115</v>
      </c>
      <c r="JM48" s="36">
        <v>1125</v>
      </c>
      <c r="JN48" s="36">
        <v>990</v>
      </c>
      <c r="JO48" s="36">
        <v>587</v>
      </c>
      <c r="JP48" s="36">
        <v>445</v>
      </c>
      <c r="JQ48" s="16">
        <f t="shared" si="86"/>
        <v>1933</v>
      </c>
      <c r="JR48" s="36">
        <v>732</v>
      </c>
      <c r="JS48" s="36">
        <v>558</v>
      </c>
      <c r="JT48" s="36">
        <v>643</v>
      </c>
      <c r="JU48" s="36"/>
      <c r="JV48" s="36"/>
      <c r="JW48" s="36"/>
      <c r="JX48" s="36"/>
      <c r="JY48" s="36"/>
      <c r="JZ48" s="36"/>
      <c r="KA48" s="36"/>
      <c r="KB48" s="36"/>
      <c r="KC48" s="36"/>
    </row>
    <row r="49" spans="1:289">
      <c r="A49" s="15" t="s">
        <v>330</v>
      </c>
      <c r="B49" s="39" t="s">
        <v>331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49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51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53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55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3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21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5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41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42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 t="shared" si="79"/>
        <v>13507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  <c r="JJ49" s="36">
        <v>827</v>
      </c>
      <c r="JK49" s="36">
        <v>1099</v>
      </c>
      <c r="JL49" s="36">
        <v>952</v>
      </c>
      <c r="JM49" s="36">
        <v>1289</v>
      </c>
      <c r="JN49" s="36">
        <v>1777</v>
      </c>
      <c r="JO49" s="36">
        <v>950</v>
      </c>
      <c r="JP49" s="36">
        <v>737</v>
      </c>
      <c r="JQ49" s="16">
        <f t="shared" si="86"/>
        <v>3035</v>
      </c>
      <c r="JR49" s="36">
        <v>809</v>
      </c>
      <c r="JS49" s="36">
        <v>713</v>
      </c>
      <c r="JT49" s="36">
        <v>1513</v>
      </c>
      <c r="JU49" s="36"/>
      <c r="JV49" s="36"/>
      <c r="JW49" s="36"/>
      <c r="JX49" s="36"/>
      <c r="JY49" s="36"/>
      <c r="JZ49" s="36"/>
      <c r="KA49" s="36"/>
      <c r="KB49" s="36"/>
      <c r="KC49" s="36"/>
    </row>
    <row r="50" spans="1:289">
      <c r="A50" s="15" t="s">
        <v>332</v>
      </c>
      <c r="B50" s="39" t="s">
        <v>333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49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51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53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55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3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21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5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41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42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 t="shared" si="79"/>
        <v>2695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  <c r="JJ50" s="36">
        <v>161</v>
      </c>
      <c r="JK50" s="36">
        <v>238</v>
      </c>
      <c r="JL50" s="36">
        <v>213</v>
      </c>
      <c r="JM50" s="36">
        <v>271</v>
      </c>
      <c r="JN50" s="36">
        <v>404</v>
      </c>
      <c r="JO50" s="36">
        <v>245</v>
      </c>
      <c r="JP50" s="36">
        <v>152</v>
      </c>
      <c r="JQ50" s="16">
        <f t="shared" si="86"/>
        <v>583</v>
      </c>
      <c r="JR50" s="36">
        <v>174</v>
      </c>
      <c r="JS50" s="36">
        <v>180</v>
      </c>
      <c r="JT50" s="36">
        <v>229</v>
      </c>
      <c r="JU50" s="36"/>
      <c r="JV50" s="36"/>
      <c r="JW50" s="36"/>
      <c r="JX50" s="36"/>
      <c r="JY50" s="36"/>
      <c r="JZ50" s="36"/>
      <c r="KA50" s="36"/>
      <c r="KB50" s="36"/>
      <c r="KC50" s="36"/>
    </row>
    <row r="51" spans="1:289">
      <c r="A51" s="15" t="s">
        <v>334</v>
      </c>
      <c r="B51" s="39" t="s">
        <v>335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49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51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53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55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3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21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5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41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42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 t="shared" si="79"/>
        <v>1084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  <c r="JJ51" s="36">
        <v>67</v>
      </c>
      <c r="JK51" s="36">
        <v>99</v>
      </c>
      <c r="JL51" s="36">
        <v>73</v>
      </c>
      <c r="JM51" s="36">
        <v>140</v>
      </c>
      <c r="JN51" s="36">
        <v>124</v>
      </c>
      <c r="JO51" s="36">
        <v>92</v>
      </c>
      <c r="JP51" s="36">
        <v>82</v>
      </c>
      <c r="JQ51" s="16">
        <f t="shared" si="86"/>
        <v>236</v>
      </c>
      <c r="JR51" s="36">
        <v>74</v>
      </c>
      <c r="JS51" s="36">
        <v>85</v>
      </c>
      <c r="JT51" s="36">
        <v>77</v>
      </c>
      <c r="JU51" s="36"/>
      <c r="JV51" s="36"/>
      <c r="JW51" s="36"/>
      <c r="JX51" s="36"/>
      <c r="JY51" s="36"/>
      <c r="JZ51" s="36"/>
      <c r="KA51" s="36"/>
      <c r="KB51" s="36"/>
      <c r="KC51" s="36"/>
    </row>
    <row r="52" spans="1:289">
      <c r="A52" s="15" t="s">
        <v>336</v>
      </c>
      <c r="B52" s="39" t="s">
        <v>337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49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51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53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55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3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21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5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41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42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 t="shared" si="79"/>
        <v>2759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  <c r="JJ52" s="36">
        <v>96</v>
      </c>
      <c r="JK52" s="36">
        <v>287</v>
      </c>
      <c r="JL52" s="36">
        <v>393</v>
      </c>
      <c r="JM52" s="36">
        <v>272</v>
      </c>
      <c r="JN52" s="36">
        <v>330</v>
      </c>
      <c r="JO52" s="36">
        <v>256</v>
      </c>
      <c r="JP52" s="36">
        <v>104</v>
      </c>
      <c r="JQ52" s="16">
        <f t="shared" si="86"/>
        <v>532</v>
      </c>
      <c r="JR52" s="36">
        <v>198</v>
      </c>
      <c r="JS52" s="36">
        <v>68</v>
      </c>
      <c r="JT52" s="36">
        <v>266</v>
      </c>
      <c r="JU52" s="36"/>
      <c r="JV52" s="36"/>
      <c r="JW52" s="36"/>
      <c r="JX52" s="36"/>
      <c r="JY52" s="36"/>
      <c r="JZ52" s="36"/>
      <c r="KA52" s="36"/>
      <c r="KB52" s="36"/>
      <c r="KC52" s="36"/>
    </row>
    <row r="53" spans="1:289">
      <c r="A53" s="15" t="s">
        <v>338</v>
      </c>
      <c r="B53" s="39" t="s">
        <v>339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49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51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53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55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3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21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5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41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42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 t="shared" si="79"/>
        <v>1416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  <c r="JJ53" s="36">
        <v>124</v>
      </c>
      <c r="JK53" s="36">
        <v>111</v>
      </c>
      <c r="JL53" s="36">
        <v>113</v>
      </c>
      <c r="JM53" s="36">
        <v>132</v>
      </c>
      <c r="JN53" s="36">
        <v>134</v>
      </c>
      <c r="JO53" s="36">
        <v>126</v>
      </c>
      <c r="JP53" s="36">
        <v>90</v>
      </c>
      <c r="JQ53" s="16">
        <f t="shared" si="86"/>
        <v>347</v>
      </c>
      <c r="JR53" s="36">
        <v>108</v>
      </c>
      <c r="JS53" s="36">
        <v>89</v>
      </c>
      <c r="JT53" s="36">
        <v>150</v>
      </c>
      <c r="JU53" s="36"/>
      <c r="JV53" s="36"/>
      <c r="JW53" s="36"/>
      <c r="JX53" s="36"/>
      <c r="JY53" s="36"/>
      <c r="JZ53" s="36"/>
      <c r="KA53" s="36"/>
      <c r="KB53" s="36"/>
      <c r="KC53" s="36"/>
    </row>
    <row r="54" spans="1:289">
      <c r="A54" s="15" t="s">
        <v>340</v>
      </c>
      <c r="B54" s="39" t="s">
        <v>341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49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51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53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55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3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21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5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41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42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 t="shared" si="79"/>
        <v>27272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  <c r="JJ54" s="36">
        <v>2265</v>
      </c>
      <c r="JK54" s="36">
        <v>2418</v>
      </c>
      <c r="JL54" s="36">
        <v>2889</v>
      </c>
      <c r="JM54" s="36">
        <v>2636</v>
      </c>
      <c r="JN54" s="36">
        <v>2484</v>
      </c>
      <c r="JO54" s="36">
        <v>2391</v>
      </c>
      <c r="JP54" s="36">
        <v>2224</v>
      </c>
      <c r="JQ54" s="16">
        <f t="shared" si="86"/>
        <v>6294</v>
      </c>
      <c r="JR54" s="36">
        <v>1934</v>
      </c>
      <c r="JS54" s="36">
        <v>1896</v>
      </c>
      <c r="JT54" s="36">
        <v>2464</v>
      </c>
      <c r="JU54" s="36"/>
      <c r="JV54" s="36"/>
      <c r="JW54" s="36"/>
      <c r="JX54" s="36"/>
      <c r="JY54" s="36"/>
      <c r="JZ54" s="36"/>
      <c r="KA54" s="36"/>
      <c r="KB54" s="36"/>
      <c r="KC54" s="36"/>
    </row>
    <row r="55" spans="1:289">
      <c r="A55" s="15" t="s">
        <v>342</v>
      </c>
      <c r="B55" s="39" t="s">
        <v>343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49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51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53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55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3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21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5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41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42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 t="shared" si="79"/>
        <v>791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  <c r="JJ55" s="36">
        <v>46</v>
      </c>
      <c r="JK55" s="36">
        <v>74</v>
      </c>
      <c r="JL55" s="36">
        <v>70</v>
      </c>
      <c r="JM55" s="36">
        <v>61</v>
      </c>
      <c r="JN55" s="36">
        <v>65</v>
      </c>
      <c r="JO55" s="36">
        <v>69</v>
      </c>
      <c r="JP55" s="36">
        <v>56</v>
      </c>
      <c r="JQ55" s="16">
        <f t="shared" si="86"/>
        <v>173</v>
      </c>
      <c r="JR55" s="36">
        <v>57</v>
      </c>
      <c r="JS55" s="36">
        <v>56</v>
      </c>
      <c r="JT55" s="36">
        <v>60</v>
      </c>
      <c r="JU55" s="36"/>
      <c r="JV55" s="36"/>
      <c r="JW55" s="36"/>
      <c r="JX55" s="36"/>
      <c r="JY55" s="36"/>
      <c r="JZ55" s="36"/>
      <c r="KA55" s="36"/>
      <c r="KB55" s="36"/>
      <c r="KC55" s="36"/>
    </row>
    <row r="56" spans="1:289">
      <c r="A56" s="15" t="s">
        <v>344</v>
      </c>
      <c r="B56" s="39" t="s">
        <v>345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5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41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1092</v>
      </c>
      <c r="JA56" s="122" t="s">
        <v>1092</v>
      </c>
      <c r="JB56" s="133" t="s">
        <v>1092</v>
      </c>
      <c r="JC56" s="133" t="s">
        <v>1092</v>
      </c>
      <c r="JD56" s="16">
        <f t="shared" si="79"/>
        <v>0</v>
      </c>
      <c r="JE56" s="133" t="s">
        <v>1092</v>
      </c>
      <c r="JF56" s="133" t="s">
        <v>1092</v>
      </c>
      <c r="JG56" s="36" t="s">
        <v>1092</v>
      </c>
      <c r="JH56" s="36" t="s">
        <v>1092</v>
      </c>
      <c r="JI56" s="36" t="s">
        <v>1092</v>
      </c>
      <c r="JJ56" s="36" t="s">
        <v>1092</v>
      </c>
      <c r="JK56" s="36" t="s">
        <v>1092</v>
      </c>
      <c r="JL56" s="36" t="s">
        <v>1092</v>
      </c>
      <c r="JM56" s="36" t="s">
        <v>1092</v>
      </c>
      <c r="JN56" s="36" t="s">
        <v>1092</v>
      </c>
      <c r="JO56" s="36" t="s">
        <v>1092</v>
      </c>
      <c r="JP56" s="36" t="s">
        <v>1092</v>
      </c>
      <c r="JQ56" s="16"/>
      <c r="JR56" s="36" t="s">
        <v>1092</v>
      </c>
      <c r="JS56" s="36" t="s">
        <v>1092</v>
      </c>
      <c r="JT56" s="36" t="s">
        <v>1092</v>
      </c>
      <c r="JU56" s="36"/>
      <c r="JV56" s="36"/>
      <c r="JW56" s="36"/>
      <c r="JX56" s="36"/>
      <c r="JY56" s="36"/>
      <c r="JZ56" s="36"/>
      <c r="KA56" s="36"/>
      <c r="KB56" s="36"/>
      <c r="KC56" s="36"/>
    </row>
    <row r="57" spans="1:289">
      <c r="A57" s="15" t="s">
        <v>346</v>
      </c>
      <c r="B57" s="39" t="s">
        <v>347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49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51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53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55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3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21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5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41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42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 t="shared" si="79"/>
        <v>1312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  <c r="JJ57" s="36">
        <v>54</v>
      </c>
      <c r="JK57" s="36">
        <v>144</v>
      </c>
      <c r="JL57" s="36">
        <v>139</v>
      </c>
      <c r="JM57" s="36">
        <v>125</v>
      </c>
      <c r="JN57" s="36">
        <v>71</v>
      </c>
      <c r="JO57" s="36">
        <v>85</v>
      </c>
      <c r="JP57" s="36">
        <v>53</v>
      </c>
      <c r="JQ57" s="16">
        <f t="shared" si="86"/>
        <v>311</v>
      </c>
      <c r="JR57" s="36">
        <v>147</v>
      </c>
      <c r="JS57" s="36">
        <v>56</v>
      </c>
      <c r="JT57" s="36">
        <v>108</v>
      </c>
      <c r="JU57" s="36"/>
      <c r="JV57" s="36"/>
      <c r="JW57" s="36"/>
      <c r="JX57" s="36"/>
      <c r="JY57" s="36"/>
      <c r="JZ57" s="36"/>
      <c r="KA57" s="36"/>
      <c r="KB57" s="36"/>
      <c r="KC57" s="36"/>
    </row>
    <row r="58" spans="1:289">
      <c r="A58" s="15" t="s">
        <v>348</v>
      </c>
      <c r="B58" s="39" t="s">
        <v>349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49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51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53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55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3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21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5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41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42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 t="shared" si="79"/>
        <v>10990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  <c r="JJ58" s="36">
        <v>697</v>
      </c>
      <c r="JK58" s="36">
        <v>1604</v>
      </c>
      <c r="JL58" s="36">
        <v>1175</v>
      </c>
      <c r="JM58" s="36">
        <v>618</v>
      </c>
      <c r="JN58" s="36">
        <v>734</v>
      </c>
      <c r="JO58" s="36">
        <v>718</v>
      </c>
      <c r="JP58" s="36">
        <v>1109</v>
      </c>
      <c r="JQ58" s="16">
        <f t="shared" si="86"/>
        <v>2936</v>
      </c>
      <c r="JR58" s="36">
        <v>599</v>
      </c>
      <c r="JS58" s="36">
        <v>511</v>
      </c>
      <c r="JT58" s="36">
        <v>1826</v>
      </c>
      <c r="JU58" s="36"/>
      <c r="JV58" s="36"/>
      <c r="JW58" s="36"/>
      <c r="JX58" s="36"/>
      <c r="JY58" s="36"/>
      <c r="JZ58" s="36"/>
      <c r="KA58" s="36"/>
      <c r="KB58" s="36"/>
      <c r="KC58" s="36"/>
    </row>
    <row r="59" spans="1:289">
      <c r="A59" s="15" t="s">
        <v>350</v>
      </c>
      <c r="B59" s="39" t="s">
        <v>351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49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51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53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55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3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21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5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41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42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 t="shared" si="79"/>
        <v>1137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  <c r="JJ59" s="36">
        <v>69</v>
      </c>
      <c r="JK59" s="36">
        <v>204</v>
      </c>
      <c r="JL59" s="36">
        <v>97</v>
      </c>
      <c r="JM59" s="36">
        <v>123</v>
      </c>
      <c r="JN59" s="36">
        <v>82</v>
      </c>
      <c r="JO59" s="36">
        <v>76</v>
      </c>
      <c r="JP59" s="36">
        <v>89</v>
      </c>
      <c r="JQ59" s="16">
        <f t="shared" si="86"/>
        <v>227</v>
      </c>
      <c r="JR59" s="36">
        <v>83</v>
      </c>
      <c r="JS59" s="36">
        <v>52</v>
      </c>
      <c r="JT59" s="36">
        <v>92</v>
      </c>
      <c r="JU59" s="36"/>
      <c r="JV59" s="36"/>
      <c r="JW59" s="36"/>
      <c r="JX59" s="36"/>
      <c r="JY59" s="36"/>
      <c r="JZ59" s="36"/>
      <c r="KA59" s="36"/>
      <c r="KB59" s="36"/>
      <c r="KC59" s="36"/>
    </row>
    <row r="60" spans="1:289">
      <c r="A60" s="15" t="s">
        <v>352</v>
      </c>
      <c r="B60" s="39" t="s">
        <v>353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49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51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53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55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3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21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5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41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42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 t="shared" si="79"/>
        <v>2447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  <c r="JJ60" s="36">
        <v>108</v>
      </c>
      <c r="JK60" s="36">
        <v>216</v>
      </c>
      <c r="JL60" s="36">
        <v>305</v>
      </c>
      <c r="JM60" s="36">
        <v>195</v>
      </c>
      <c r="JN60" s="36">
        <v>283</v>
      </c>
      <c r="JO60" s="36">
        <v>213</v>
      </c>
      <c r="JP60" s="36">
        <v>251</v>
      </c>
      <c r="JQ60" s="16">
        <f t="shared" si="86"/>
        <v>706</v>
      </c>
      <c r="JR60" s="36">
        <v>228</v>
      </c>
      <c r="JS60" s="36">
        <v>208</v>
      </c>
      <c r="JT60" s="36">
        <v>270</v>
      </c>
      <c r="JU60" s="36"/>
      <c r="JV60" s="36"/>
      <c r="JW60" s="36"/>
      <c r="JX60" s="36"/>
      <c r="JY60" s="36"/>
      <c r="JZ60" s="36"/>
      <c r="KA60" s="36"/>
      <c r="KB60" s="36"/>
      <c r="KC60" s="36"/>
    </row>
    <row r="61" spans="1:289">
      <c r="A61" s="15" t="s">
        <v>354</v>
      </c>
      <c r="B61" s="39" t="s">
        <v>355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49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51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53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55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3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21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5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41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42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 t="shared" si="79"/>
        <v>558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  <c r="JJ61" s="36">
        <v>27</v>
      </c>
      <c r="JK61" s="36">
        <v>45</v>
      </c>
      <c r="JL61" s="36">
        <v>71</v>
      </c>
      <c r="JM61" s="36">
        <v>36</v>
      </c>
      <c r="JN61" s="36">
        <v>39</v>
      </c>
      <c r="JO61" s="36">
        <v>45</v>
      </c>
      <c r="JP61" s="36">
        <v>42</v>
      </c>
      <c r="JQ61" s="16">
        <f t="shared" si="86"/>
        <v>119</v>
      </c>
      <c r="JR61" s="36">
        <v>46</v>
      </c>
      <c r="JS61" s="36">
        <v>28</v>
      </c>
      <c r="JT61" s="36">
        <v>45</v>
      </c>
      <c r="JU61" s="36"/>
      <c r="JV61" s="36"/>
      <c r="JW61" s="36"/>
      <c r="JX61" s="36"/>
      <c r="JY61" s="36"/>
      <c r="JZ61" s="36"/>
      <c r="KA61" s="36"/>
      <c r="KB61" s="36"/>
      <c r="KC61" s="36"/>
    </row>
    <row r="62" spans="1:289">
      <c r="A62" s="15" t="s">
        <v>356</v>
      </c>
      <c r="B62" s="39" t="s">
        <v>357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49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51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53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55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3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21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5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41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42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 t="shared" si="79"/>
        <v>858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  <c r="JJ62" s="36">
        <v>83</v>
      </c>
      <c r="JK62" s="36">
        <v>70</v>
      </c>
      <c r="JL62" s="36">
        <v>66</v>
      </c>
      <c r="JM62" s="36">
        <v>72</v>
      </c>
      <c r="JN62" s="36">
        <v>67</v>
      </c>
      <c r="JO62" s="36">
        <v>76</v>
      </c>
      <c r="JP62" s="36">
        <v>63</v>
      </c>
      <c r="JQ62" s="16">
        <f t="shared" si="86"/>
        <v>204</v>
      </c>
      <c r="JR62" s="36">
        <v>76</v>
      </c>
      <c r="JS62" s="36">
        <v>60</v>
      </c>
      <c r="JT62" s="36">
        <v>68</v>
      </c>
      <c r="JU62" s="36"/>
      <c r="JV62" s="36"/>
      <c r="JW62" s="36"/>
      <c r="JX62" s="36"/>
      <c r="JY62" s="36"/>
      <c r="JZ62" s="36"/>
      <c r="KA62" s="36"/>
      <c r="KB62" s="36"/>
      <c r="KC62" s="36"/>
    </row>
    <row r="63" spans="1:289">
      <c r="A63" s="15" t="s">
        <v>358</v>
      </c>
      <c r="B63" s="39" t="s">
        <v>359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49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51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53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55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3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21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5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41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42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 t="shared" si="79"/>
        <v>315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  <c r="JJ63" s="36">
        <v>20</v>
      </c>
      <c r="JK63" s="36">
        <v>25</v>
      </c>
      <c r="JL63" s="36">
        <v>25</v>
      </c>
      <c r="JM63" s="36">
        <v>62</v>
      </c>
      <c r="JN63" s="36">
        <v>36</v>
      </c>
      <c r="JO63" s="36">
        <v>35</v>
      </c>
      <c r="JP63" s="36">
        <v>11</v>
      </c>
      <c r="JQ63" s="16">
        <f t="shared" si="86"/>
        <v>63</v>
      </c>
      <c r="JR63" s="36">
        <v>17</v>
      </c>
      <c r="JS63" s="36">
        <v>17</v>
      </c>
      <c r="JT63" s="36">
        <v>29</v>
      </c>
      <c r="JU63" s="36"/>
      <c r="JV63" s="36"/>
      <c r="JW63" s="36"/>
      <c r="JX63" s="36"/>
      <c r="JY63" s="36"/>
      <c r="JZ63" s="36"/>
      <c r="KA63" s="36"/>
      <c r="KB63" s="36"/>
      <c r="KC63" s="36"/>
    </row>
    <row r="64" spans="1:289">
      <c r="A64" s="15" t="s">
        <v>360</v>
      </c>
      <c r="B64" s="39" t="s">
        <v>361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49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51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53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55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3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21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5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41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42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 t="shared" si="79"/>
        <v>75928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  <c r="JJ64" s="36">
        <v>6491</v>
      </c>
      <c r="JK64" s="36">
        <v>6950</v>
      </c>
      <c r="JL64" s="36">
        <v>7099</v>
      </c>
      <c r="JM64" s="36">
        <v>7353</v>
      </c>
      <c r="JN64" s="36">
        <v>7102</v>
      </c>
      <c r="JO64" s="36">
        <v>6598</v>
      </c>
      <c r="JP64" s="36">
        <v>5306</v>
      </c>
      <c r="JQ64" s="16">
        <f t="shared" si="86"/>
        <v>18530</v>
      </c>
      <c r="JR64" s="36">
        <v>5431</v>
      </c>
      <c r="JS64" s="36">
        <v>5585</v>
      </c>
      <c r="JT64" s="36">
        <v>7514</v>
      </c>
      <c r="JU64" s="36"/>
      <c r="JV64" s="36"/>
      <c r="JW64" s="36"/>
      <c r="JX64" s="36"/>
      <c r="JY64" s="36"/>
      <c r="JZ64" s="36"/>
      <c r="KA64" s="36"/>
      <c r="KB64" s="36"/>
      <c r="KC64" s="36"/>
    </row>
    <row r="65" spans="1:289">
      <c r="A65" s="15" t="s">
        <v>362</v>
      </c>
      <c r="B65" s="39" t="s">
        <v>363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49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51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53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55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3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21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5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41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42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 t="shared" si="79"/>
        <v>44487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  <c r="JJ65" s="36">
        <v>3535</v>
      </c>
      <c r="JK65" s="36">
        <v>4081</v>
      </c>
      <c r="JL65" s="36">
        <v>3781</v>
      </c>
      <c r="JM65" s="36">
        <v>3674</v>
      </c>
      <c r="JN65" s="36">
        <v>4376</v>
      </c>
      <c r="JO65" s="36">
        <v>3976</v>
      </c>
      <c r="JP65" s="36">
        <v>3544</v>
      </c>
      <c r="JQ65" s="16">
        <f t="shared" si="86"/>
        <v>14104</v>
      </c>
      <c r="JR65" s="36">
        <v>3942</v>
      </c>
      <c r="JS65" s="36">
        <v>4687</v>
      </c>
      <c r="JT65" s="36">
        <v>5475</v>
      </c>
      <c r="JU65" s="36"/>
      <c r="JV65" s="36"/>
      <c r="JW65" s="36"/>
      <c r="JX65" s="36"/>
      <c r="JY65" s="36"/>
      <c r="JZ65" s="36"/>
      <c r="KA65" s="36"/>
      <c r="KB65" s="36"/>
      <c r="KC65" s="36"/>
    </row>
    <row r="66" spans="1:289">
      <c r="A66" s="15" t="s">
        <v>364</v>
      </c>
      <c r="B66" s="39" t="s">
        <v>365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49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51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53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55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3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21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5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41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42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 t="shared" si="79"/>
        <v>7217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  <c r="JJ66" s="36">
        <v>574</v>
      </c>
      <c r="JK66" s="36">
        <v>706</v>
      </c>
      <c r="JL66" s="36">
        <v>692</v>
      </c>
      <c r="JM66" s="36">
        <v>725</v>
      </c>
      <c r="JN66" s="36">
        <v>704</v>
      </c>
      <c r="JO66" s="36">
        <v>541</v>
      </c>
      <c r="JP66" s="36">
        <v>464</v>
      </c>
      <c r="JQ66" s="16">
        <f t="shared" si="86"/>
        <v>1662</v>
      </c>
      <c r="JR66" s="36">
        <v>415</v>
      </c>
      <c r="JS66" s="36">
        <v>501</v>
      </c>
      <c r="JT66" s="36">
        <v>746</v>
      </c>
      <c r="JU66" s="36"/>
      <c r="JV66" s="36"/>
      <c r="JW66" s="36"/>
      <c r="JX66" s="36"/>
      <c r="JY66" s="36"/>
      <c r="JZ66" s="36"/>
      <c r="KA66" s="36"/>
      <c r="KB66" s="36"/>
      <c r="KC66" s="36"/>
    </row>
    <row r="67" spans="1:289">
      <c r="A67" s="15" t="s">
        <v>366</v>
      </c>
      <c r="B67" s="39" t="s">
        <v>367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49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51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53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55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3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21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5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41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42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 t="shared" si="79"/>
        <v>225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  <c r="JJ67" s="36">
        <v>11</v>
      </c>
      <c r="JK67" s="36">
        <v>41</v>
      </c>
      <c r="JL67" s="36">
        <v>26</v>
      </c>
      <c r="JM67" s="36">
        <v>10</v>
      </c>
      <c r="JN67" s="36">
        <v>15</v>
      </c>
      <c r="JO67" s="36">
        <v>11</v>
      </c>
      <c r="JP67" s="36">
        <v>21</v>
      </c>
      <c r="JQ67" s="16">
        <f t="shared" si="86"/>
        <v>85</v>
      </c>
      <c r="JR67" s="36">
        <v>31</v>
      </c>
      <c r="JS67" s="36">
        <v>24</v>
      </c>
      <c r="JT67" s="36">
        <v>30</v>
      </c>
      <c r="JU67" s="36"/>
      <c r="JV67" s="36"/>
      <c r="JW67" s="36"/>
      <c r="JX67" s="36"/>
      <c r="JY67" s="36"/>
      <c r="JZ67" s="36"/>
      <c r="KA67" s="36"/>
      <c r="KB67" s="36"/>
      <c r="KC67" s="36"/>
    </row>
    <row r="68" spans="1:289">
      <c r="A68" s="15" t="s">
        <v>368</v>
      </c>
      <c r="B68" s="39" t="s">
        <v>369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49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51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53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55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3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21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5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41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42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 t="shared" si="79"/>
        <v>1771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  <c r="JJ68" s="36">
        <v>143</v>
      </c>
      <c r="JK68" s="36">
        <v>205</v>
      </c>
      <c r="JL68" s="36">
        <v>183</v>
      </c>
      <c r="JM68" s="36">
        <v>147</v>
      </c>
      <c r="JN68" s="36">
        <v>197</v>
      </c>
      <c r="JO68" s="36">
        <v>152</v>
      </c>
      <c r="JP68" s="36">
        <v>126</v>
      </c>
      <c r="JQ68" s="16">
        <f t="shared" si="86"/>
        <v>535</v>
      </c>
      <c r="JR68" s="36">
        <v>103</v>
      </c>
      <c r="JS68" s="36">
        <v>159</v>
      </c>
      <c r="JT68" s="36">
        <v>273</v>
      </c>
      <c r="JU68" s="36"/>
      <c r="JV68" s="36"/>
      <c r="JW68" s="36"/>
      <c r="JX68" s="36"/>
      <c r="JY68" s="36"/>
      <c r="JZ68" s="36"/>
      <c r="KA68" s="36"/>
      <c r="KB68" s="36"/>
      <c r="KC68" s="36"/>
    </row>
    <row r="69" spans="1:289">
      <c r="A69" s="15" t="s">
        <v>321</v>
      </c>
      <c r="B69" s="39" t="s">
        <v>370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49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51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53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55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88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1092</v>
      </c>
      <c r="JA69" s="122" t="s">
        <v>1092</v>
      </c>
      <c r="JB69" s="133" t="s">
        <v>1092</v>
      </c>
      <c r="JC69" s="133" t="s">
        <v>1092</v>
      </c>
      <c r="JD69" s="16">
        <f t="shared" si="79"/>
        <v>0</v>
      </c>
      <c r="JE69" s="133" t="s">
        <v>1092</v>
      </c>
      <c r="JF69" s="133" t="s">
        <v>1092</v>
      </c>
      <c r="JG69" s="36"/>
      <c r="JH69" s="36"/>
      <c r="JI69" s="36"/>
      <c r="JJ69" s="36"/>
      <c r="JK69" s="36"/>
      <c r="JL69" s="36"/>
      <c r="JM69" s="36"/>
      <c r="JN69" s="36"/>
      <c r="JO69" s="36"/>
      <c r="JP69" s="36"/>
      <c r="JQ69" s="16"/>
      <c r="JR69" s="36"/>
      <c r="JS69" s="36"/>
      <c r="JT69" s="36"/>
      <c r="JU69" s="36"/>
      <c r="JV69" s="36"/>
      <c r="JW69" s="36"/>
      <c r="JX69" s="36"/>
      <c r="JY69" s="36"/>
      <c r="JZ69" s="36"/>
      <c r="KA69" s="36"/>
      <c r="KB69" s="36"/>
      <c r="KC69" s="36"/>
    </row>
    <row r="70" spans="1:289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1092</v>
      </c>
      <c r="JA70" s="122" t="s">
        <v>1092</v>
      </c>
      <c r="JB70" s="133" t="s">
        <v>1092</v>
      </c>
      <c r="JC70" s="133" t="s">
        <v>1092</v>
      </c>
      <c r="JD70" s="16">
        <f t="shared" si="79"/>
        <v>0</v>
      </c>
      <c r="JE70" s="133" t="s">
        <v>1092</v>
      </c>
      <c r="JF70" s="133" t="s">
        <v>1092</v>
      </c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1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</row>
    <row r="71" spans="1:289" ht="17.25" thickBot="1">
      <c r="A71" s="9" t="s">
        <v>371</v>
      </c>
      <c r="B71" s="9" t="s">
        <v>372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89">SUM(EI73:EI129)</f>
        <v>65172</v>
      </c>
      <c r="EJ71" s="10">
        <f t="shared" si="89"/>
        <v>69980</v>
      </c>
      <c r="EK71" s="10">
        <f t="shared" si="89"/>
        <v>67537</v>
      </c>
      <c r="EL71" s="10">
        <f t="shared" si="89"/>
        <v>62521</v>
      </c>
      <c r="EM71" s="10">
        <f t="shared" si="89"/>
        <v>60461</v>
      </c>
      <c r="EN71" s="10">
        <f t="shared" si="89"/>
        <v>69417</v>
      </c>
      <c r="EO71" s="10">
        <f t="shared" si="89"/>
        <v>53656</v>
      </c>
      <c r="EP71" s="10">
        <f t="shared" si="89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90">SUM(EV73:EV129)</f>
        <v>69862</v>
      </c>
      <c r="EW71" s="10">
        <f t="shared" si="90"/>
        <v>69833</v>
      </c>
      <c r="EX71" s="10">
        <f t="shared" si="90"/>
        <v>69680</v>
      </c>
      <c r="EY71" s="10">
        <f t="shared" si="90"/>
        <v>63734</v>
      </c>
      <c r="EZ71" s="10">
        <f t="shared" si="90"/>
        <v>61450</v>
      </c>
      <c r="FA71" s="10">
        <f t="shared" si="90"/>
        <v>73222</v>
      </c>
      <c r="FB71" s="10">
        <f t="shared" si="90"/>
        <v>53451</v>
      </c>
      <c r="FC71" s="10">
        <f t="shared" si="90"/>
        <v>56723</v>
      </c>
      <c r="FD71" s="9">
        <f>SUM(FE71:FP71)</f>
        <v>751697</v>
      </c>
      <c r="FE71" s="10">
        <f t="shared" ref="FE71:FP71" si="91">SUM(FE73:FE129)</f>
        <v>53684</v>
      </c>
      <c r="FF71" s="10">
        <f t="shared" si="91"/>
        <v>50563</v>
      </c>
      <c r="FG71" s="10">
        <f t="shared" si="91"/>
        <v>64254</v>
      </c>
      <c r="FH71" s="10">
        <f t="shared" si="91"/>
        <v>64380</v>
      </c>
      <c r="FI71" s="10">
        <f t="shared" si="91"/>
        <v>67913</v>
      </c>
      <c r="FJ71" s="10">
        <f t="shared" si="91"/>
        <v>68721</v>
      </c>
      <c r="FK71" s="10">
        <f t="shared" si="91"/>
        <v>68670</v>
      </c>
      <c r="FL71" s="10">
        <f t="shared" si="91"/>
        <v>69868</v>
      </c>
      <c r="FM71" s="10">
        <f t="shared" si="91"/>
        <v>58516</v>
      </c>
      <c r="FN71" s="10">
        <f t="shared" si="91"/>
        <v>74359</v>
      </c>
      <c r="FO71" s="10">
        <f t="shared" si="91"/>
        <v>55122</v>
      </c>
      <c r="FP71" s="10">
        <f t="shared" si="91"/>
        <v>55647</v>
      </c>
      <c r="FQ71" s="9">
        <f>SUM(FR71:GC71)</f>
        <v>813860</v>
      </c>
      <c r="FR71" s="10">
        <f t="shared" ref="FR71:GC71" si="92">SUM(FR73:FR129)</f>
        <v>53839</v>
      </c>
      <c r="FS71" s="10">
        <f t="shared" si="92"/>
        <v>51756</v>
      </c>
      <c r="FT71" s="11">
        <f t="shared" si="92"/>
        <v>67540</v>
      </c>
      <c r="FU71" s="10">
        <f t="shared" si="92"/>
        <v>73194</v>
      </c>
      <c r="FV71" s="10">
        <f t="shared" si="92"/>
        <v>74590</v>
      </c>
      <c r="FW71" s="12">
        <f t="shared" si="92"/>
        <v>76890</v>
      </c>
      <c r="FX71" s="10">
        <f t="shared" si="92"/>
        <v>74410</v>
      </c>
      <c r="FY71" s="12">
        <f t="shared" si="92"/>
        <v>71714</v>
      </c>
      <c r="FZ71" s="10">
        <f t="shared" si="92"/>
        <v>71364</v>
      </c>
      <c r="GA71" s="12">
        <f t="shared" si="92"/>
        <v>80246</v>
      </c>
      <c r="GB71" s="10">
        <f t="shared" si="92"/>
        <v>62687</v>
      </c>
      <c r="GC71" s="10">
        <f t="shared" si="92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88"/>
        <v>876149</v>
      </c>
      <c r="GR71" s="10">
        <f t="shared" ref="GR71:HC71" si="93">SUM(GR73:GR129)</f>
        <v>58799</v>
      </c>
      <c r="GS71" s="10">
        <f t="shared" si="93"/>
        <v>60459</v>
      </c>
      <c r="GT71" s="10">
        <f t="shared" si="93"/>
        <v>69966</v>
      </c>
      <c r="GU71" s="10">
        <f t="shared" si="93"/>
        <v>81055</v>
      </c>
      <c r="GV71" s="10">
        <f t="shared" si="93"/>
        <v>81288</v>
      </c>
      <c r="GW71" s="10">
        <f t="shared" si="93"/>
        <v>80377</v>
      </c>
      <c r="GX71" s="10">
        <f t="shared" si="93"/>
        <v>76808</v>
      </c>
      <c r="GY71" s="10">
        <f t="shared" si="93"/>
        <v>74014</v>
      </c>
      <c r="GZ71" s="10">
        <f t="shared" si="93"/>
        <v>73705</v>
      </c>
      <c r="HA71" s="10">
        <f t="shared" si="93"/>
        <v>90282</v>
      </c>
      <c r="HB71" s="10">
        <f t="shared" si="93"/>
        <v>67685</v>
      </c>
      <c r="HC71" s="10">
        <f t="shared" si="93"/>
        <v>61711</v>
      </c>
      <c r="HD71" s="9">
        <f t="shared" ref="HD71:HD133" si="94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95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41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96">SUM(IS73:IS128)</f>
        <v>65119</v>
      </c>
      <c r="IT71" s="9">
        <f t="shared" si="96"/>
        <v>88150</v>
      </c>
      <c r="IU71" s="9">
        <f t="shared" si="96"/>
        <v>102644</v>
      </c>
      <c r="IV71" s="9">
        <f t="shared" si="96"/>
        <v>103539</v>
      </c>
      <c r="IW71" s="9">
        <f t="shared" si="96"/>
        <v>109777</v>
      </c>
      <c r="IX71" s="9">
        <f t="shared" si="96"/>
        <v>101861</v>
      </c>
      <c r="IY71" s="9">
        <f t="shared" si="96"/>
        <v>92162</v>
      </c>
      <c r="IZ71" s="124">
        <f t="shared" si="96"/>
        <v>99676</v>
      </c>
      <c r="JA71" s="127">
        <f t="shared" ref="JA71" si="97">SUM(JA73:JA128)</f>
        <v>109407</v>
      </c>
      <c r="JB71" s="124">
        <f t="shared" ref="JB71:JC71" si="98">SUM(JB73:JB128)</f>
        <v>88973</v>
      </c>
      <c r="JC71" s="124">
        <f t="shared" si="98"/>
        <v>84987</v>
      </c>
      <c r="JD71" s="9">
        <f>SUM(JE71:JP71)</f>
        <v>1117107</v>
      </c>
      <c r="JE71" s="9">
        <f>SUM(JE73:JE129)</f>
        <v>74624</v>
      </c>
      <c r="JF71" s="9">
        <f>SUM(JF73:JF129)</f>
        <v>69439</v>
      </c>
      <c r="JG71" s="9">
        <f t="shared" ref="JG71" si="99">SUM(JG73:JG128)</f>
        <v>94387</v>
      </c>
      <c r="JH71" s="9">
        <f>SUM(JH73:JH128)</f>
        <v>107394</v>
      </c>
      <c r="JI71" s="9">
        <f>SUM(JI73:JI128)</f>
        <v>99262</v>
      </c>
      <c r="JJ71" s="9">
        <f>SUM(JJ73:JJ128)</f>
        <v>105729</v>
      </c>
      <c r="JK71" s="9">
        <f>SUM(JK73:JK128)</f>
        <v>104470</v>
      </c>
      <c r="JL71" s="9">
        <f>SUM(JL73:JL128)</f>
        <v>92919</v>
      </c>
      <c r="JM71" s="9">
        <f>SUM(JM73:JM129)</f>
        <v>91382</v>
      </c>
      <c r="JN71" s="9">
        <f>SUM(JN73:JN129)</f>
        <v>104588</v>
      </c>
      <c r="JO71" s="9">
        <f>SUM(JO73:JO129)</f>
        <v>88227</v>
      </c>
      <c r="JP71" s="9">
        <f>SUM(JP73:JP129)</f>
        <v>84686</v>
      </c>
      <c r="JQ71" s="9">
        <f>SUM(JR71:KC71)</f>
        <v>270592</v>
      </c>
      <c r="JR71" s="9">
        <f>SUM(JR73:JR129)</f>
        <v>77166</v>
      </c>
      <c r="JS71" s="9">
        <f>SUM(JS73:JS129)</f>
        <v>87798</v>
      </c>
      <c r="JT71" s="9">
        <f>SUM(JT73:JT129)</f>
        <v>105628</v>
      </c>
      <c r="JU71" s="9">
        <f t="shared" ref="JU71:KC71" si="100">SUM(JU73:JU129)</f>
        <v>0</v>
      </c>
      <c r="JV71" s="9">
        <f t="shared" si="100"/>
        <v>0</v>
      </c>
      <c r="JW71" s="9">
        <f t="shared" si="100"/>
        <v>0</v>
      </c>
      <c r="JX71" s="9">
        <f t="shared" si="100"/>
        <v>0</v>
      </c>
      <c r="JY71" s="9">
        <f t="shared" si="100"/>
        <v>0</v>
      </c>
      <c r="JZ71" s="9">
        <f t="shared" si="100"/>
        <v>0</v>
      </c>
      <c r="KA71" s="9">
        <f t="shared" si="100"/>
        <v>0</v>
      </c>
      <c r="KB71" s="9">
        <f t="shared" si="100"/>
        <v>0</v>
      </c>
      <c r="KC71" s="9">
        <f t="shared" si="100"/>
        <v>0</v>
      </c>
    </row>
    <row r="72" spans="1:289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41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1092</v>
      </c>
      <c r="JA72" s="122" t="s">
        <v>1092</v>
      </c>
      <c r="JB72" s="133" t="s">
        <v>1092</v>
      </c>
      <c r="JC72" s="133" t="s">
        <v>1092</v>
      </c>
      <c r="JD72" s="16"/>
      <c r="JE72" s="133" t="s">
        <v>1092</v>
      </c>
      <c r="JF72" s="133" t="s">
        <v>1092</v>
      </c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1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</row>
    <row r="73" spans="1:289">
      <c r="A73" s="50" t="s">
        <v>373</v>
      </c>
      <c r="B73" s="39" t="s">
        <v>374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101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102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103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104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88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94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95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41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42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 t="shared" ref="JD73:JD129" si="105">SUM(JE73:JP73)</f>
        <v>868881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  <c r="JJ73" s="36">
        <v>85955</v>
      </c>
      <c r="JK73" s="36">
        <v>82472</v>
      </c>
      <c r="JL73" s="36">
        <v>71496</v>
      </c>
      <c r="JM73" s="36">
        <v>70933</v>
      </c>
      <c r="JN73" s="36">
        <v>80000</v>
      </c>
      <c r="JO73" s="36">
        <v>69009</v>
      </c>
      <c r="JP73" s="36">
        <v>66763</v>
      </c>
      <c r="JQ73" s="16">
        <f t="shared" ref="JQ73:JQ128" si="106">SUM(JR73:KC73)</f>
        <v>206023</v>
      </c>
      <c r="JR73" s="36">
        <v>59895</v>
      </c>
      <c r="JS73" s="36">
        <v>66049</v>
      </c>
      <c r="JT73" s="36">
        <v>80079</v>
      </c>
      <c r="JU73" s="36"/>
      <c r="JV73" s="36"/>
      <c r="JW73" s="36"/>
      <c r="JX73" s="36"/>
      <c r="JY73" s="36"/>
      <c r="JZ73" s="36"/>
      <c r="KA73" s="36"/>
      <c r="KB73" s="36"/>
      <c r="KC73" s="36"/>
    </row>
    <row r="74" spans="1:289">
      <c r="A74" s="15" t="s">
        <v>375</v>
      </c>
      <c r="B74" s="39" t="s">
        <v>376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101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102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103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104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88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94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95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41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42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 t="shared" si="105"/>
        <v>176256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  <c r="JJ74" s="36">
        <v>14381</v>
      </c>
      <c r="JK74" s="36">
        <v>14574</v>
      </c>
      <c r="JL74" s="36">
        <v>14899</v>
      </c>
      <c r="JM74" s="36">
        <v>13851</v>
      </c>
      <c r="JN74" s="36">
        <v>17397</v>
      </c>
      <c r="JO74" s="36">
        <v>13179</v>
      </c>
      <c r="JP74" s="36">
        <v>13080</v>
      </c>
      <c r="JQ74" s="16">
        <f t="shared" si="106"/>
        <v>47688</v>
      </c>
      <c r="JR74" s="36">
        <v>12417</v>
      </c>
      <c r="JS74" s="36">
        <v>16438</v>
      </c>
      <c r="JT74" s="36">
        <v>18833</v>
      </c>
      <c r="JU74" s="36"/>
      <c r="JV74" s="36"/>
      <c r="JW74" s="36"/>
      <c r="JX74" s="36"/>
      <c r="JY74" s="36"/>
      <c r="JZ74" s="36"/>
      <c r="KA74" s="36"/>
      <c r="KB74" s="36"/>
      <c r="KC74" s="36"/>
    </row>
    <row r="75" spans="1:289">
      <c r="A75" s="15" t="s">
        <v>377</v>
      </c>
      <c r="B75" s="39" t="s">
        <v>378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101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102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103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104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88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94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95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41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42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 t="shared" si="105"/>
        <v>20071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  <c r="JJ75" s="36">
        <v>1208</v>
      </c>
      <c r="JK75" s="36">
        <v>2617</v>
      </c>
      <c r="JL75" s="36">
        <v>2167</v>
      </c>
      <c r="JM75" s="36">
        <v>2062</v>
      </c>
      <c r="JN75" s="36">
        <v>2101</v>
      </c>
      <c r="JO75" s="36">
        <v>1871</v>
      </c>
      <c r="JP75" s="36">
        <v>1641</v>
      </c>
      <c r="JQ75" s="16">
        <f t="shared" si="106"/>
        <v>5088</v>
      </c>
      <c r="JR75" s="36">
        <v>1403</v>
      </c>
      <c r="JS75" s="36">
        <v>1401</v>
      </c>
      <c r="JT75" s="36">
        <v>2284</v>
      </c>
      <c r="JU75" s="36"/>
      <c r="JV75" s="36"/>
      <c r="JW75" s="36"/>
      <c r="JX75" s="36"/>
      <c r="JY75" s="36"/>
      <c r="JZ75" s="36"/>
      <c r="KA75" s="36"/>
      <c r="KB75" s="36"/>
      <c r="KC75" s="36"/>
    </row>
    <row r="76" spans="1:289">
      <c r="A76" s="15" t="s">
        <v>379</v>
      </c>
      <c r="B76" s="39" t="s">
        <v>380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101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102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103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104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88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94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95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107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108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 t="shared" si="105"/>
        <v>382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  <c r="JJ76" s="36">
        <v>42</v>
      </c>
      <c r="JK76" s="36">
        <v>40</v>
      </c>
      <c r="JL76" s="36">
        <v>27</v>
      </c>
      <c r="JM76" s="36">
        <v>27</v>
      </c>
      <c r="JN76" s="36">
        <v>37</v>
      </c>
      <c r="JO76" s="36">
        <v>22</v>
      </c>
      <c r="JP76" s="36">
        <v>20</v>
      </c>
      <c r="JQ76" s="16">
        <f t="shared" si="106"/>
        <v>57</v>
      </c>
      <c r="JR76" s="36">
        <v>3</v>
      </c>
      <c r="JS76" s="36">
        <v>19</v>
      </c>
      <c r="JT76" s="36">
        <v>35</v>
      </c>
      <c r="JU76" s="36"/>
      <c r="JV76" s="36"/>
      <c r="JW76" s="36"/>
      <c r="JX76" s="36"/>
      <c r="JY76" s="36"/>
      <c r="JZ76" s="36"/>
      <c r="KA76" s="36"/>
      <c r="KB76" s="36"/>
      <c r="KC76" s="36"/>
    </row>
    <row r="77" spans="1:289">
      <c r="A77" s="15" t="s">
        <v>381</v>
      </c>
      <c r="B77" s="39" t="s">
        <v>382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101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102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103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104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88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94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95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107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108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 t="shared" si="105"/>
        <v>1985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  <c r="JJ77" s="36">
        <v>184</v>
      </c>
      <c r="JK77" s="36">
        <v>220</v>
      </c>
      <c r="JL77" s="36">
        <v>197</v>
      </c>
      <c r="JM77" s="36">
        <v>132</v>
      </c>
      <c r="JN77" s="36">
        <v>111</v>
      </c>
      <c r="JO77" s="36">
        <v>50</v>
      </c>
      <c r="JP77" s="36">
        <v>40</v>
      </c>
      <c r="JQ77" s="16">
        <f t="shared" si="106"/>
        <v>203</v>
      </c>
      <c r="JR77" s="36">
        <v>25</v>
      </c>
      <c r="JS77" s="36">
        <v>68</v>
      </c>
      <c r="JT77" s="36">
        <v>110</v>
      </c>
      <c r="JU77" s="36"/>
      <c r="JV77" s="36"/>
      <c r="JW77" s="36"/>
      <c r="JX77" s="36"/>
      <c r="JY77" s="36"/>
      <c r="JZ77" s="36"/>
      <c r="KA77" s="36"/>
      <c r="KB77" s="36"/>
      <c r="KC77" s="36"/>
    </row>
    <row r="78" spans="1:289">
      <c r="A78" s="15" t="s">
        <v>383</v>
      </c>
      <c r="B78" s="39" t="s">
        <v>384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101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102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103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104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88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94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95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107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108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 t="shared" si="105"/>
        <v>144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  <c r="JJ78" s="36">
        <v>17</v>
      </c>
      <c r="JK78" s="36">
        <v>12</v>
      </c>
      <c r="JL78" s="36">
        <v>9</v>
      </c>
      <c r="JM78" s="36">
        <v>8</v>
      </c>
      <c r="JN78" s="36">
        <v>18</v>
      </c>
      <c r="JO78" s="36">
        <v>11</v>
      </c>
      <c r="JP78" s="36">
        <v>6</v>
      </c>
      <c r="JQ78" s="16">
        <f t="shared" si="106"/>
        <v>30</v>
      </c>
      <c r="JR78" s="36">
        <v>8</v>
      </c>
      <c r="JS78" s="36">
        <v>9</v>
      </c>
      <c r="JT78" s="36">
        <v>13</v>
      </c>
      <c r="JU78" s="36"/>
      <c r="JV78" s="36"/>
      <c r="JW78" s="36"/>
      <c r="JX78" s="36"/>
      <c r="JY78" s="36"/>
      <c r="JZ78" s="36"/>
      <c r="KA78" s="36"/>
      <c r="KB78" s="36"/>
      <c r="KC78" s="36"/>
    </row>
    <row r="79" spans="1:289">
      <c r="A79" s="15" t="s">
        <v>385</v>
      </c>
      <c r="B79" s="39" t="s">
        <v>386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101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102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103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104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88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94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95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107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108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 t="shared" si="105"/>
        <v>751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  <c r="JJ79" s="36">
        <v>45</v>
      </c>
      <c r="JK79" s="36">
        <v>44</v>
      </c>
      <c r="JL79" s="36">
        <v>91</v>
      </c>
      <c r="JM79" s="36">
        <v>64</v>
      </c>
      <c r="JN79" s="36">
        <v>86</v>
      </c>
      <c r="JO79" s="36">
        <v>73</v>
      </c>
      <c r="JP79" s="36">
        <v>58</v>
      </c>
      <c r="JQ79" s="16">
        <f t="shared" si="106"/>
        <v>185</v>
      </c>
      <c r="JR79" s="36">
        <v>47</v>
      </c>
      <c r="JS79" s="36">
        <v>71</v>
      </c>
      <c r="JT79" s="36">
        <v>67</v>
      </c>
      <c r="JU79" s="36"/>
      <c r="JV79" s="36"/>
      <c r="JW79" s="36"/>
      <c r="JX79" s="36"/>
      <c r="JY79" s="36"/>
      <c r="JZ79" s="36"/>
      <c r="KA79" s="36"/>
      <c r="KB79" s="36"/>
      <c r="KC79" s="36"/>
    </row>
    <row r="80" spans="1:289">
      <c r="A80" s="15" t="s">
        <v>387</v>
      </c>
      <c r="B80" s="39" t="s">
        <v>388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101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102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103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104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88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94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95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107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>
        <f t="shared" si="108"/>
        <v>153</v>
      </c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 t="shared" si="105"/>
        <v>140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  <c r="JJ80" s="36">
        <v>15</v>
      </c>
      <c r="JK80" s="36">
        <v>13</v>
      </c>
      <c r="JL80" s="36">
        <v>14</v>
      </c>
      <c r="JM80" s="36">
        <v>10</v>
      </c>
      <c r="JN80" s="36">
        <v>25</v>
      </c>
      <c r="JO80" s="36">
        <v>6</v>
      </c>
      <c r="JP80" s="36">
        <v>1</v>
      </c>
      <c r="JQ80" s="16">
        <f t="shared" si="106"/>
        <v>28</v>
      </c>
      <c r="JR80" s="36">
        <v>5</v>
      </c>
      <c r="JS80" s="36">
        <v>11</v>
      </c>
      <c r="JT80" s="36">
        <v>12</v>
      </c>
      <c r="JU80" s="36"/>
      <c r="JV80" s="36"/>
      <c r="JW80" s="36"/>
      <c r="JX80" s="36"/>
      <c r="JY80" s="36"/>
      <c r="JZ80" s="36"/>
      <c r="KA80" s="36"/>
      <c r="KB80" s="36"/>
      <c r="KC80" s="36"/>
    </row>
    <row r="81" spans="1:289">
      <c r="A81" s="50" t="s">
        <v>389</v>
      </c>
      <c r="B81" s="39" t="s">
        <v>390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101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102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103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104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88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94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95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107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108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 t="shared" si="105"/>
        <v>343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  <c r="JJ81" s="36">
        <v>19</v>
      </c>
      <c r="JK81" s="36">
        <v>33</v>
      </c>
      <c r="JL81" s="36">
        <v>29</v>
      </c>
      <c r="JM81" s="36">
        <v>33</v>
      </c>
      <c r="JN81" s="36">
        <v>28</v>
      </c>
      <c r="JO81" s="36">
        <v>23</v>
      </c>
      <c r="JP81" s="36">
        <v>13</v>
      </c>
      <c r="JQ81" s="16">
        <f t="shared" si="106"/>
        <v>55</v>
      </c>
      <c r="JR81" s="36">
        <v>11</v>
      </c>
      <c r="JS81" s="36">
        <v>14</v>
      </c>
      <c r="JT81" s="36">
        <v>30</v>
      </c>
      <c r="JU81" s="36"/>
      <c r="JV81" s="36"/>
      <c r="JW81" s="36"/>
      <c r="JX81" s="36"/>
      <c r="JY81" s="36"/>
      <c r="JZ81" s="36"/>
      <c r="KA81" s="36"/>
      <c r="KB81" s="36"/>
      <c r="KC81" s="36"/>
    </row>
    <row r="82" spans="1:289">
      <c r="A82" s="15" t="s">
        <v>391</v>
      </c>
      <c r="B82" s="39" t="s">
        <v>392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101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102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103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104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88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94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95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107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108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 t="shared" si="105"/>
        <v>1233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  <c r="JJ82" s="36">
        <v>114</v>
      </c>
      <c r="JK82" s="36">
        <v>102</v>
      </c>
      <c r="JL82" s="36">
        <v>101</v>
      </c>
      <c r="JM82" s="36">
        <v>124</v>
      </c>
      <c r="JN82" s="36">
        <v>110</v>
      </c>
      <c r="JO82" s="36">
        <v>122</v>
      </c>
      <c r="JP82" s="36">
        <v>72</v>
      </c>
      <c r="JQ82" s="16">
        <f t="shared" si="106"/>
        <v>201</v>
      </c>
      <c r="JR82" s="36">
        <v>53</v>
      </c>
      <c r="JS82" s="36">
        <v>63</v>
      </c>
      <c r="JT82" s="36">
        <v>85</v>
      </c>
      <c r="JU82" s="36"/>
      <c r="JV82" s="36"/>
      <c r="JW82" s="36"/>
      <c r="JX82" s="36"/>
      <c r="JY82" s="36"/>
      <c r="JZ82" s="36"/>
      <c r="KA82" s="36"/>
      <c r="KB82" s="36"/>
      <c r="KC82" s="36"/>
    </row>
    <row r="83" spans="1:289">
      <c r="A83" s="15" t="s">
        <v>393</v>
      </c>
      <c r="B83" s="39" t="s">
        <v>394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101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102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103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104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88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94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95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107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108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 t="shared" si="105"/>
        <v>1008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  <c r="JJ83" s="36">
        <v>41</v>
      </c>
      <c r="JK83" s="36">
        <v>73</v>
      </c>
      <c r="JL83" s="36">
        <v>74</v>
      </c>
      <c r="JM83" s="36">
        <v>75</v>
      </c>
      <c r="JN83" s="36">
        <v>158</v>
      </c>
      <c r="JO83" s="36">
        <v>48</v>
      </c>
      <c r="JP83" s="36">
        <v>66</v>
      </c>
      <c r="JQ83" s="16">
        <f t="shared" si="106"/>
        <v>218</v>
      </c>
      <c r="JR83" s="36">
        <v>45</v>
      </c>
      <c r="JS83" s="36">
        <v>55</v>
      </c>
      <c r="JT83" s="36">
        <v>118</v>
      </c>
      <c r="JU83" s="36"/>
      <c r="JV83" s="36"/>
      <c r="JW83" s="36"/>
      <c r="JX83" s="36"/>
      <c r="JY83" s="36"/>
      <c r="JZ83" s="36"/>
      <c r="KA83" s="36"/>
      <c r="KB83" s="36"/>
      <c r="KC83" s="36"/>
    </row>
    <row r="84" spans="1:289">
      <c r="A84" s="15" t="s">
        <v>395</v>
      </c>
      <c r="B84" s="39" t="s">
        <v>396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101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102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103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104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88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94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95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107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108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 t="shared" si="105"/>
        <v>103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  <c r="JJ84" s="36">
        <v>12</v>
      </c>
      <c r="JK84" s="36">
        <v>6</v>
      </c>
      <c r="JL84" s="36">
        <v>14</v>
      </c>
      <c r="JM84" s="36">
        <v>7</v>
      </c>
      <c r="JN84" s="36">
        <v>3</v>
      </c>
      <c r="JO84" s="36">
        <v>10</v>
      </c>
      <c r="JP84" s="36">
        <v>9</v>
      </c>
      <c r="JQ84" s="16">
        <f t="shared" si="106"/>
        <v>28</v>
      </c>
      <c r="JR84" s="36">
        <v>10</v>
      </c>
      <c r="JS84" s="36">
        <v>14</v>
      </c>
      <c r="JT84" s="36">
        <v>4</v>
      </c>
      <c r="JU84" s="36"/>
      <c r="JV84" s="36"/>
      <c r="JW84" s="36"/>
      <c r="JX84" s="36"/>
      <c r="JY84" s="36"/>
      <c r="JZ84" s="36"/>
      <c r="KA84" s="36"/>
      <c r="KB84" s="36"/>
      <c r="KC84" s="36"/>
    </row>
    <row r="85" spans="1:289">
      <c r="A85" s="15" t="s">
        <v>397</v>
      </c>
      <c r="B85" s="39" t="s">
        <v>398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101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102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103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104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88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94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95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107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108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 t="shared" si="105"/>
        <v>76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  <c r="JJ85" s="36">
        <v>5</v>
      </c>
      <c r="JK85" s="36" t="s">
        <v>1092</v>
      </c>
      <c r="JL85" s="36">
        <v>1</v>
      </c>
      <c r="JM85" s="36">
        <v>5</v>
      </c>
      <c r="JN85" s="36">
        <v>3</v>
      </c>
      <c r="JO85" s="36">
        <v>3</v>
      </c>
      <c r="JP85" s="36">
        <v>2</v>
      </c>
      <c r="JQ85" s="16">
        <f t="shared" si="106"/>
        <v>15</v>
      </c>
      <c r="JR85" s="36">
        <v>2</v>
      </c>
      <c r="JS85" s="36">
        <v>3</v>
      </c>
      <c r="JT85" s="36">
        <v>10</v>
      </c>
      <c r="JU85" s="36"/>
      <c r="JV85" s="36"/>
      <c r="JW85" s="36"/>
      <c r="JX85" s="36"/>
      <c r="JY85" s="36"/>
      <c r="JZ85" s="36"/>
      <c r="KA85" s="36"/>
      <c r="KB85" s="36"/>
      <c r="KC85" s="36"/>
    </row>
    <row r="86" spans="1:289">
      <c r="A86" s="15" t="s">
        <v>399</v>
      </c>
      <c r="B86" s="39" t="s">
        <v>400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101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102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103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104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88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94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95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107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108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 t="shared" si="105"/>
        <v>75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  <c r="JJ86" s="36">
        <v>5</v>
      </c>
      <c r="JK86" s="36">
        <v>6</v>
      </c>
      <c r="JL86" s="36">
        <v>10</v>
      </c>
      <c r="JM86" s="36">
        <v>7</v>
      </c>
      <c r="JN86" s="36">
        <v>12</v>
      </c>
      <c r="JO86" s="36">
        <v>5</v>
      </c>
      <c r="JP86" s="36">
        <v>3</v>
      </c>
      <c r="JQ86" s="16">
        <f t="shared" si="106"/>
        <v>20</v>
      </c>
      <c r="JR86" s="36">
        <v>8</v>
      </c>
      <c r="JS86" s="36">
        <v>6</v>
      </c>
      <c r="JT86" s="36">
        <v>6</v>
      </c>
      <c r="JU86" s="36"/>
      <c r="JV86" s="36"/>
      <c r="JW86" s="36"/>
      <c r="JX86" s="36"/>
      <c r="JY86" s="36"/>
      <c r="JZ86" s="36"/>
      <c r="KA86" s="36"/>
      <c r="KB86" s="36"/>
      <c r="KC86" s="36"/>
    </row>
    <row r="87" spans="1:289">
      <c r="A87" s="15" t="s">
        <v>401</v>
      </c>
      <c r="B87" s="39" t="s">
        <v>402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101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102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103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104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88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95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1092</v>
      </c>
      <c r="JA87" s="122" t="s">
        <v>1092</v>
      </c>
      <c r="JB87" s="133" t="s">
        <v>1092</v>
      </c>
      <c r="JC87" s="133" t="s">
        <v>1092</v>
      </c>
      <c r="JD87" s="16">
        <f t="shared" si="105"/>
        <v>0</v>
      </c>
      <c r="JE87" s="133" t="s">
        <v>1092</v>
      </c>
      <c r="JF87" s="133" t="s">
        <v>1092</v>
      </c>
      <c r="JG87" s="36" t="s">
        <v>1092</v>
      </c>
      <c r="JH87" s="36" t="s">
        <v>1092</v>
      </c>
      <c r="JI87" s="36" t="s">
        <v>1092</v>
      </c>
      <c r="JJ87" s="36" t="s">
        <v>1092</v>
      </c>
      <c r="JK87" s="36" t="s">
        <v>1092</v>
      </c>
      <c r="JL87" s="36" t="s">
        <v>1092</v>
      </c>
      <c r="JM87" s="36" t="s">
        <v>1092</v>
      </c>
      <c r="JN87" s="36" t="s">
        <v>1092</v>
      </c>
      <c r="JO87" s="36" t="s">
        <v>1092</v>
      </c>
      <c r="JP87" s="36" t="s">
        <v>1092</v>
      </c>
      <c r="JQ87" s="16"/>
      <c r="JR87" s="36" t="s">
        <v>1092</v>
      </c>
      <c r="JS87" s="36" t="s">
        <v>1092</v>
      </c>
      <c r="JT87" s="36" t="s">
        <v>1092</v>
      </c>
      <c r="JU87" s="36"/>
      <c r="JV87" s="36"/>
      <c r="JW87" s="36"/>
      <c r="JX87" s="36"/>
      <c r="JY87" s="36"/>
      <c r="JZ87" s="36"/>
      <c r="KA87" s="36"/>
      <c r="KB87" s="36"/>
      <c r="KC87" s="36"/>
    </row>
    <row r="88" spans="1:289">
      <c r="A88" s="15" t="s">
        <v>403</v>
      </c>
      <c r="B88" s="39" t="s">
        <v>404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101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102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103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104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88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94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95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107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108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 t="shared" si="105"/>
        <v>55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  <c r="JJ88" s="36">
        <v>4</v>
      </c>
      <c r="JK88" s="36">
        <v>6</v>
      </c>
      <c r="JL88" s="36">
        <v>3</v>
      </c>
      <c r="JM88" s="36">
        <v>4</v>
      </c>
      <c r="JN88" s="36">
        <v>7</v>
      </c>
      <c r="JO88" s="36">
        <v>3</v>
      </c>
      <c r="JP88" s="36">
        <v>2</v>
      </c>
      <c r="JQ88" s="16">
        <f t="shared" si="106"/>
        <v>10</v>
      </c>
      <c r="JR88" s="36">
        <v>3</v>
      </c>
      <c r="JS88" s="36">
        <v>6</v>
      </c>
      <c r="JT88" s="36">
        <v>1</v>
      </c>
      <c r="JU88" s="36"/>
      <c r="JV88" s="36"/>
      <c r="JW88" s="36"/>
      <c r="JX88" s="36"/>
      <c r="JY88" s="36"/>
      <c r="JZ88" s="36"/>
      <c r="KA88" s="36"/>
      <c r="KB88" s="36"/>
      <c r="KC88" s="36"/>
    </row>
    <row r="89" spans="1:289">
      <c r="A89" s="15" t="s">
        <v>405</v>
      </c>
      <c r="B89" s="39" t="s">
        <v>406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101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102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103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104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88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94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95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107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>
        <f t="shared" si="108"/>
        <v>144</v>
      </c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1092</v>
      </c>
      <c r="JD89" s="16">
        <f t="shared" si="105"/>
        <v>76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  <c r="JJ89" s="36">
        <v>6</v>
      </c>
      <c r="JK89" s="36">
        <v>2</v>
      </c>
      <c r="JL89" s="36">
        <v>6</v>
      </c>
      <c r="JM89" s="36">
        <v>4</v>
      </c>
      <c r="JN89" s="36">
        <v>5</v>
      </c>
      <c r="JO89" s="36">
        <v>3</v>
      </c>
      <c r="JP89" s="36">
        <v>2</v>
      </c>
      <c r="JQ89" s="16">
        <f t="shared" si="106"/>
        <v>12</v>
      </c>
      <c r="JR89" s="36">
        <v>2</v>
      </c>
      <c r="JS89" s="36">
        <v>3</v>
      </c>
      <c r="JT89" s="36">
        <v>7</v>
      </c>
      <c r="JU89" s="36"/>
      <c r="JV89" s="36"/>
      <c r="JW89" s="36"/>
      <c r="JX89" s="36"/>
      <c r="JY89" s="36"/>
      <c r="JZ89" s="36"/>
      <c r="KA89" s="36"/>
      <c r="KB89" s="36"/>
      <c r="KC89" s="36"/>
    </row>
    <row r="90" spans="1:289">
      <c r="A90" s="15" t="s">
        <v>407</v>
      </c>
      <c r="B90" s="39" t="s">
        <v>408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101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102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103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104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88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94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95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107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1092</v>
      </c>
      <c r="JA90" s="122" t="s">
        <v>1092</v>
      </c>
      <c r="JB90" s="133" t="s">
        <v>1092</v>
      </c>
      <c r="JC90" s="133" t="s">
        <v>1092</v>
      </c>
      <c r="JD90" s="16">
        <f t="shared" si="105"/>
        <v>6</v>
      </c>
      <c r="JE90" s="133" t="s">
        <v>1092</v>
      </c>
      <c r="JF90" s="133" t="s">
        <v>1092</v>
      </c>
      <c r="JG90" s="36" t="s">
        <v>1092</v>
      </c>
      <c r="JH90" s="36" t="s">
        <v>1092</v>
      </c>
      <c r="JI90" s="36" t="s">
        <v>1092</v>
      </c>
      <c r="JJ90" s="36" t="s">
        <v>1092</v>
      </c>
      <c r="JK90" s="36">
        <v>6</v>
      </c>
      <c r="JL90" s="36" t="s">
        <v>1092</v>
      </c>
      <c r="JM90" s="36" t="s">
        <v>1092</v>
      </c>
      <c r="JN90" s="36" t="s">
        <v>1092</v>
      </c>
      <c r="JO90" s="36" t="s">
        <v>1092</v>
      </c>
      <c r="JP90" s="36" t="s">
        <v>1092</v>
      </c>
      <c r="JQ90" s="16"/>
      <c r="JR90" s="36" t="s">
        <v>1092</v>
      </c>
      <c r="JS90" s="36" t="s">
        <v>1092</v>
      </c>
      <c r="JT90" s="36" t="s">
        <v>1092</v>
      </c>
      <c r="JU90" s="36"/>
      <c r="JV90" s="36"/>
      <c r="JW90" s="36"/>
      <c r="JX90" s="36"/>
      <c r="JY90" s="36"/>
      <c r="JZ90" s="36"/>
      <c r="KA90" s="36"/>
      <c r="KB90" s="36"/>
      <c r="KC90" s="36"/>
    </row>
    <row r="91" spans="1:289">
      <c r="A91" s="15" t="s">
        <v>409</v>
      </c>
      <c r="B91" s="39" t="s">
        <v>410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101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102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103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104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88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94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95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107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108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 t="shared" si="105"/>
        <v>202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  <c r="JJ91" s="36">
        <v>17</v>
      </c>
      <c r="JK91" s="36">
        <v>17</v>
      </c>
      <c r="JL91" s="36">
        <v>8</v>
      </c>
      <c r="JM91" s="36">
        <v>21</v>
      </c>
      <c r="JN91" s="36">
        <v>24</v>
      </c>
      <c r="JO91" s="36">
        <v>7</v>
      </c>
      <c r="JP91" s="36">
        <v>6</v>
      </c>
      <c r="JQ91" s="16">
        <f t="shared" si="106"/>
        <v>35</v>
      </c>
      <c r="JR91" s="36">
        <v>7</v>
      </c>
      <c r="JS91" s="36">
        <v>7</v>
      </c>
      <c r="JT91" s="36">
        <v>21</v>
      </c>
      <c r="JU91" s="36"/>
      <c r="JV91" s="36"/>
      <c r="JW91" s="36"/>
      <c r="JX91" s="36"/>
      <c r="JY91" s="36"/>
      <c r="JZ91" s="36"/>
      <c r="KA91" s="36"/>
      <c r="KB91" s="36"/>
      <c r="KC91" s="36"/>
    </row>
    <row r="92" spans="1:289">
      <c r="A92" s="15" t="s">
        <v>411</v>
      </c>
      <c r="B92" s="39" t="s">
        <v>412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101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102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103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104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88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94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95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107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108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1092</v>
      </c>
      <c r="JC92" s="133">
        <v>5</v>
      </c>
      <c r="JD92" s="16">
        <f t="shared" si="105"/>
        <v>63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  <c r="JJ92" s="36">
        <v>6</v>
      </c>
      <c r="JK92" s="36">
        <v>2</v>
      </c>
      <c r="JL92" s="36">
        <v>6</v>
      </c>
      <c r="JM92" s="36">
        <v>9</v>
      </c>
      <c r="JN92" s="36">
        <v>2</v>
      </c>
      <c r="JO92" s="36">
        <v>7</v>
      </c>
      <c r="JP92" s="36">
        <v>9</v>
      </c>
      <c r="JQ92" s="16">
        <f t="shared" si="106"/>
        <v>25</v>
      </c>
      <c r="JR92" s="36">
        <v>8</v>
      </c>
      <c r="JS92" s="36">
        <v>9</v>
      </c>
      <c r="JT92" s="36">
        <v>8</v>
      </c>
      <c r="JU92" s="36"/>
      <c r="JV92" s="36"/>
      <c r="JW92" s="36"/>
      <c r="JX92" s="36"/>
      <c r="JY92" s="36"/>
      <c r="JZ92" s="36"/>
      <c r="KA92" s="36"/>
      <c r="KB92" s="36"/>
      <c r="KC92" s="36"/>
    </row>
    <row r="93" spans="1:289">
      <c r="A93" s="15" t="s">
        <v>413</v>
      </c>
      <c r="B93" s="39" t="s">
        <v>414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101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102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103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104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88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94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95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107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108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 t="shared" si="105"/>
        <v>927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  <c r="JJ93" s="36">
        <v>83</v>
      </c>
      <c r="JK93" s="36">
        <v>84</v>
      </c>
      <c r="JL93" s="36">
        <v>70</v>
      </c>
      <c r="JM93" s="36">
        <v>70</v>
      </c>
      <c r="JN93" s="36">
        <v>111</v>
      </c>
      <c r="JO93" s="36">
        <v>69</v>
      </c>
      <c r="JP93" s="36">
        <v>39</v>
      </c>
      <c r="JQ93" s="16">
        <f t="shared" si="106"/>
        <v>199</v>
      </c>
      <c r="JR93" s="36">
        <v>53</v>
      </c>
      <c r="JS93" s="36">
        <v>98</v>
      </c>
      <c r="JT93" s="36">
        <v>48</v>
      </c>
      <c r="JU93" s="36"/>
      <c r="JV93" s="36"/>
      <c r="JW93" s="36"/>
      <c r="JX93" s="36"/>
      <c r="JY93" s="36"/>
      <c r="JZ93" s="36"/>
      <c r="KA93" s="36"/>
      <c r="KB93" s="36"/>
      <c r="KC93" s="36"/>
    </row>
    <row r="94" spans="1:289">
      <c r="A94" s="15" t="s">
        <v>415</v>
      </c>
      <c r="B94" s="39" t="s">
        <v>416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101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102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103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104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88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94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95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107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108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 t="shared" si="105"/>
        <v>1185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  <c r="JJ94" s="36">
        <v>59</v>
      </c>
      <c r="JK94" s="36">
        <v>80</v>
      </c>
      <c r="JL94" s="36">
        <v>73</v>
      </c>
      <c r="JM94" s="36">
        <v>142</v>
      </c>
      <c r="JN94" s="36">
        <v>141</v>
      </c>
      <c r="JO94" s="36">
        <v>90</v>
      </c>
      <c r="JP94" s="36">
        <v>57</v>
      </c>
      <c r="JQ94" s="16">
        <f t="shared" si="106"/>
        <v>225</v>
      </c>
      <c r="JR94" s="36">
        <v>59</v>
      </c>
      <c r="JS94" s="36">
        <v>70</v>
      </c>
      <c r="JT94" s="36">
        <v>96</v>
      </c>
      <c r="JU94" s="36"/>
      <c r="JV94" s="36"/>
      <c r="JW94" s="36"/>
      <c r="JX94" s="36"/>
      <c r="JY94" s="36"/>
      <c r="JZ94" s="36"/>
      <c r="KA94" s="36"/>
      <c r="KB94" s="36"/>
      <c r="KC94" s="36"/>
    </row>
    <row r="95" spans="1:289">
      <c r="A95" s="15" t="s">
        <v>417</v>
      </c>
      <c r="B95" s="39" t="s">
        <v>418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101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102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103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104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88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94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95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107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108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 t="shared" si="105"/>
        <v>1054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  <c r="JJ95" s="36">
        <v>88</v>
      </c>
      <c r="JK95" s="36">
        <v>82</v>
      </c>
      <c r="JL95" s="36">
        <v>86</v>
      </c>
      <c r="JM95" s="36">
        <v>96</v>
      </c>
      <c r="JN95" s="36">
        <v>132</v>
      </c>
      <c r="JO95" s="36">
        <v>51</v>
      </c>
      <c r="JP95" s="36">
        <v>33</v>
      </c>
      <c r="JQ95" s="16">
        <f t="shared" si="106"/>
        <v>203</v>
      </c>
      <c r="JR95" s="36">
        <v>69</v>
      </c>
      <c r="JS95" s="36">
        <v>58</v>
      </c>
      <c r="JT95" s="36">
        <v>76</v>
      </c>
      <c r="JU95" s="36"/>
      <c r="JV95" s="36"/>
      <c r="JW95" s="36"/>
      <c r="JX95" s="36"/>
      <c r="JY95" s="36"/>
      <c r="JZ95" s="36"/>
      <c r="KA95" s="36"/>
      <c r="KB95" s="36"/>
      <c r="KC95" s="36"/>
    </row>
    <row r="96" spans="1:289">
      <c r="A96" s="15" t="s">
        <v>419</v>
      </c>
      <c r="B96" s="39" t="s">
        <v>420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101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102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103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104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88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95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1092</v>
      </c>
      <c r="JA96" s="122" t="s">
        <v>1092</v>
      </c>
      <c r="JB96" s="133" t="s">
        <v>1092</v>
      </c>
      <c r="JC96" s="133" t="s">
        <v>1092</v>
      </c>
      <c r="JD96" s="16">
        <f t="shared" si="105"/>
        <v>0</v>
      </c>
      <c r="JE96" s="133" t="s">
        <v>1092</v>
      </c>
      <c r="JF96" s="133" t="s">
        <v>1092</v>
      </c>
      <c r="JG96" s="36" t="s">
        <v>1092</v>
      </c>
      <c r="JH96" s="36" t="s">
        <v>1092</v>
      </c>
      <c r="JI96" s="36" t="s">
        <v>1092</v>
      </c>
      <c r="JJ96" s="36" t="s">
        <v>1092</v>
      </c>
      <c r="JK96" s="36" t="s">
        <v>1092</v>
      </c>
      <c r="JL96" s="36" t="s">
        <v>1092</v>
      </c>
      <c r="JM96" s="36" t="s">
        <v>1092</v>
      </c>
      <c r="JN96" s="36" t="s">
        <v>1092</v>
      </c>
      <c r="JO96" s="36" t="s">
        <v>1092</v>
      </c>
      <c r="JP96" s="36" t="s">
        <v>1092</v>
      </c>
      <c r="JQ96" s="16"/>
      <c r="JR96" s="36" t="s">
        <v>1092</v>
      </c>
      <c r="JS96" s="36" t="s">
        <v>1092</v>
      </c>
      <c r="JT96" s="36" t="s">
        <v>1092</v>
      </c>
      <c r="JU96" s="36"/>
      <c r="JV96" s="36"/>
      <c r="JW96" s="36"/>
      <c r="JX96" s="36"/>
      <c r="JY96" s="36"/>
      <c r="JZ96" s="36"/>
      <c r="KA96" s="36"/>
      <c r="KB96" s="36"/>
      <c r="KC96" s="36"/>
    </row>
    <row r="97" spans="1:289">
      <c r="A97" s="15" t="s">
        <v>421</v>
      </c>
      <c r="B97" s="39" t="s">
        <v>422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101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102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103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104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88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94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95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107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1092</v>
      </c>
      <c r="JA97" s="122" t="s">
        <v>1092</v>
      </c>
      <c r="JB97" s="133" t="s">
        <v>1092</v>
      </c>
      <c r="JC97" s="133" t="s">
        <v>1092</v>
      </c>
      <c r="JD97" s="16">
        <f t="shared" si="105"/>
        <v>1</v>
      </c>
      <c r="JE97" s="133" t="s">
        <v>1092</v>
      </c>
      <c r="JF97" s="133" t="s">
        <v>1092</v>
      </c>
      <c r="JG97" s="36" t="s">
        <v>1092</v>
      </c>
      <c r="JH97" s="36" t="s">
        <v>1092</v>
      </c>
      <c r="JI97" s="36" t="s">
        <v>1092</v>
      </c>
      <c r="JJ97" s="36" t="s">
        <v>1092</v>
      </c>
      <c r="JK97" s="36" t="s">
        <v>1092</v>
      </c>
      <c r="JL97" s="36" t="s">
        <v>1092</v>
      </c>
      <c r="JM97" s="36" t="s">
        <v>1092</v>
      </c>
      <c r="JN97" s="36" t="s">
        <v>1092</v>
      </c>
      <c r="JO97" s="36">
        <v>1</v>
      </c>
      <c r="JP97" s="36" t="s">
        <v>1092</v>
      </c>
      <c r="JQ97" s="16"/>
      <c r="JR97" s="36" t="s">
        <v>1092</v>
      </c>
      <c r="JS97" s="36" t="s">
        <v>1092</v>
      </c>
      <c r="JT97" s="36" t="s">
        <v>1092</v>
      </c>
      <c r="JU97" s="36"/>
      <c r="JV97" s="36"/>
      <c r="JW97" s="36"/>
      <c r="JX97" s="36"/>
      <c r="JY97" s="36"/>
      <c r="JZ97" s="36"/>
      <c r="KA97" s="36"/>
      <c r="KB97" s="36"/>
      <c r="KC97" s="36"/>
    </row>
    <row r="98" spans="1:289">
      <c r="A98" s="15" t="s">
        <v>423</v>
      </c>
      <c r="B98" s="39" t="s">
        <v>424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101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102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103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104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88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94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95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1092</v>
      </c>
      <c r="JA98" s="122" t="s">
        <v>1092</v>
      </c>
      <c r="JB98" s="133" t="s">
        <v>1092</v>
      </c>
      <c r="JC98" s="133" t="s">
        <v>1092</v>
      </c>
      <c r="JD98" s="16">
        <f t="shared" si="105"/>
        <v>0</v>
      </c>
      <c r="JE98" s="133" t="s">
        <v>1092</v>
      </c>
      <c r="JF98" s="133" t="s">
        <v>1092</v>
      </c>
      <c r="JG98" s="36" t="s">
        <v>1092</v>
      </c>
      <c r="JH98" s="36" t="s">
        <v>1092</v>
      </c>
      <c r="JI98" s="36" t="s">
        <v>1092</v>
      </c>
      <c r="JJ98" s="36" t="s">
        <v>1092</v>
      </c>
      <c r="JK98" s="36" t="s">
        <v>1092</v>
      </c>
      <c r="JL98" s="36" t="s">
        <v>1092</v>
      </c>
      <c r="JM98" s="36" t="s">
        <v>1092</v>
      </c>
      <c r="JN98" s="36" t="s">
        <v>1092</v>
      </c>
      <c r="JO98" s="36" t="s">
        <v>1092</v>
      </c>
      <c r="JP98" s="36" t="s">
        <v>1092</v>
      </c>
      <c r="JQ98" s="16"/>
      <c r="JR98" s="36" t="s">
        <v>1092</v>
      </c>
      <c r="JS98" s="36" t="s">
        <v>1092</v>
      </c>
      <c r="JT98" s="36" t="s">
        <v>1092</v>
      </c>
      <c r="JU98" s="36"/>
      <c r="JV98" s="36"/>
      <c r="JW98" s="36"/>
      <c r="JX98" s="36"/>
      <c r="JY98" s="36"/>
      <c r="JZ98" s="36"/>
      <c r="KA98" s="36"/>
      <c r="KB98" s="36"/>
      <c r="KC98" s="36"/>
    </row>
    <row r="99" spans="1:289">
      <c r="A99" s="15" t="s">
        <v>425</v>
      </c>
      <c r="B99" s="39" t="s">
        <v>1063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101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102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103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104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88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95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109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1092</v>
      </c>
      <c r="JA99" s="122" t="s">
        <v>1092</v>
      </c>
      <c r="JB99" s="133" t="s">
        <v>1092</v>
      </c>
      <c r="JC99" s="133" t="s">
        <v>1092</v>
      </c>
      <c r="JD99" s="16">
        <f t="shared" si="105"/>
        <v>0</v>
      </c>
      <c r="JE99" s="133" t="s">
        <v>1092</v>
      </c>
      <c r="JF99" s="133" t="s">
        <v>1092</v>
      </c>
      <c r="JG99" s="36" t="s">
        <v>1092</v>
      </c>
      <c r="JH99" s="36" t="s">
        <v>1092</v>
      </c>
      <c r="JI99" s="36" t="s">
        <v>1092</v>
      </c>
      <c r="JJ99" s="36" t="s">
        <v>1092</v>
      </c>
      <c r="JK99" s="36" t="s">
        <v>1092</v>
      </c>
      <c r="JL99" s="36" t="s">
        <v>1092</v>
      </c>
      <c r="JM99" s="36" t="s">
        <v>1092</v>
      </c>
      <c r="JN99" s="36" t="s">
        <v>1092</v>
      </c>
      <c r="JO99" s="36" t="s">
        <v>1092</v>
      </c>
      <c r="JP99" s="36" t="s">
        <v>1092</v>
      </c>
      <c r="JQ99" s="16"/>
      <c r="JR99" s="36" t="s">
        <v>1092</v>
      </c>
      <c r="JS99" s="36" t="s">
        <v>1092</v>
      </c>
      <c r="JT99" s="36" t="s">
        <v>1092</v>
      </c>
      <c r="JU99" s="36"/>
      <c r="JV99" s="36"/>
      <c r="JW99" s="36"/>
      <c r="JX99" s="36"/>
      <c r="JY99" s="36"/>
      <c r="JZ99" s="36"/>
      <c r="KA99" s="36"/>
      <c r="KB99" s="36"/>
      <c r="KC99" s="36"/>
    </row>
    <row r="100" spans="1:289">
      <c r="A100" s="15" t="s">
        <v>426</v>
      </c>
      <c r="B100" s="39" t="s">
        <v>427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101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102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103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104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88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95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1092</v>
      </c>
      <c r="JA100" s="122" t="s">
        <v>1092</v>
      </c>
      <c r="JB100" s="133" t="s">
        <v>1092</v>
      </c>
      <c r="JC100" s="133" t="s">
        <v>1092</v>
      </c>
      <c r="JD100" s="16">
        <f t="shared" si="105"/>
        <v>0</v>
      </c>
      <c r="JE100" s="133" t="s">
        <v>1092</v>
      </c>
      <c r="JF100" s="133" t="s">
        <v>1092</v>
      </c>
      <c r="JG100" s="36" t="s">
        <v>1092</v>
      </c>
      <c r="JH100" s="36" t="s">
        <v>1092</v>
      </c>
      <c r="JI100" s="36" t="s">
        <v>1092</v>
      </c>
      <c r="JJ100" s="36" t="s">
        <v>1092</v>
      </c>
      <c r="JK100" s="36" t="s">
        <v>1092</v>
      </c>
      <c r="JL100" s="36" t="s">
        <v>1092</v>
      </c>
      <c r="JM100" s="36" t="s">
        <v>1092</v>
      </c>
      <c r="JN100" s="36" t="s">
        <v>1092</v>
      </c>
      <c r="JO100" s="36" t="s">
        <v>1092</v>
      </c>
      <c r="JP100" s="36" t="s">
        <v>1092</v>
      </c>
      <c r="JQ100" s="16"/>
      <c r="JR100" s="36" t="s">
        <v>1092</v>
      </c>
      <c r="JS100" s="36" t="s">
        <v>1092</v>
      </c>
      <c r="JT100" s="36" t="s">
        <v>1092</v>
      </c>
      <c r="JU100" s="36"/>
      <c r="JV100" s="36"/>
      <c r="JW100" s="36"/>
      <c r="JX100" s="36"/>
      <c r="JY100" s="36"/>
      <c r="JZ100" s="36"/>
      <c r="KA100" s="36"/>
      <c r="KB100" s="36"/>
      <c r="KC100" s="36"/>
    </row>
    <row r="101" spans="1:289">
      <c r="A101" s="15" t="s">
        <v>428</v>
      </c>
      <c r="B101" s="39" t="s">
        <v>429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101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102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103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104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88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94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95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107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108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 t="shared" si="105"/>
        <v>230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  <c r="JJ101" s="36">
        <v>22</v>
      </c>
      <c r="JK101" s="36">
        <v>26</v>
      </c>
      <c r="JL101" s="36">
        <v>18</v>
      </c>
      <c r="JM101" s="36">
        <v>9</v>
      </c>
      <c r="JN101" s="36">
        <v>25</v>
      </c>
      <c r="JO101" s="36">
        <v>25</v>
      </c>
      <c r="JP101" s="36">
        <v>16</v>
      </c>
      <c r="JQ101" s="16">
        <f t="shared" si="106"/>
        <v>57</v>
      </c>
      <c r="JR101" s="36">
        <v>5</v>
      </c>
      <c r="JS101" s="36">
        <v>25</v>
      </c>
      <c r="JT101" s="36">
        <v>27</v>
      </c>
      <c r="JU101" s="36"/>
      <c r="JV101" s="36"/>
      <c r="JW101" s="36"/>
      <c r="JX101" s="36"/>
      <c r="JY101" s="36"/>
      <c r="JZ101" s="36"/>
      <c r="KA101" s="36"/>
      <c r="KB101" s="36"/>
      <c r="KC101" s="36"/>
    </row>
    <row r="102" spans="1:289">
      <c r="A102" s="15" t="s">
        <v>430</v>
      </c>
      <c r="B102" s="39" t="s">
        <v>431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101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102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103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104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88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95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1092</v>
      </c>
      <c r="JA102" s="122" t="s">
        <v>1092</v>
      </c>
      <c r="JB102" s="133" t="s">
        <v>1092</v>
      </c>
      <c r="JC102" s="133" t="s">
        <v>1092</v>
      </c>
      <c r="JD102" s="16">
        <f t="shared" si="105"/>
        <v>0</v>
      </c>
      <c r="JE102" s="133" t="s">
        <v>1092</v>
      </c>
      <c r="JF102" s="133" t="s">
        <v>1092</v>
      </c>
      <c r="JG102" s="36" t="s">
        <v>1092</v>
      </c>
      <c r="JH102" s="36" t="s">
        <v>1092</v>
      </c>
      <c r="JI102" s="36" t="s">
        <v>1092</v>
      </c>
      <c r="JJ102" s="36" t="s">
        <v>1092</v>
      </c>
      <c r="JK102" s="36" t="s">
        <v>1092</v>
      </c>
      <c r="JL102" s="36" t="s">
        <v>1092</v>
      </c>
      <c r="JM102" s="36" t="s">
        <v>1092</v>
      </c>
      <c r="JN102" s="36" t="s">
        <v>1092</v>
      </c>
      <c r="JO102" s="36" t="s">
        <v>1092</v>
      </c>
      <c r="JP102" s="36" t="s">
        <v>1092</v>
      </c>
      <c r="JQ102" s="16"/>
      <c r="JR102" s="36" t="s">
        <v>1092</v>
      </c>
      <c r="JS102" s="36" t="s">
        <v>1092</v>
      </c>
      <c r="JT102" s="36" t="s">
        <v>1092</v>
      </c>
      <c r="JU102" s="36"/>
      <c r="JV102" s="36"/>
      <c r="JW102" s="36"/>
      <c r="JX102" s="36"/>
      <c r="JY102" s="36"/>
      <c r="JZ102" s="36"/>
      <c r="KA102" s="36"/>
      <c r="KB102" s="36"/>
      <c r="KC102" s="36"/>
    </row>
    <row r="103" spans="1:289">
      <c r="A103" s="15" t="s">
        <v>432</v>
      </c>
      <c r="B103" s="39" t="s">
        <v>433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101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102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103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104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88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95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1092</v>
      </c>
      <c r="JA103" s="122" t="s">
        <v>1092</v>
      </c>
      <c r="JB103" s="133" t="s">
        <v>1092</v>
      </c>
      <c r="JC103" s="133" t="s">
        <v>1092</v>
      </c>
      <c r="JD103" s="16">
        <f t="shared" si="105"/>
        <v>0</v>
      </c>
      <c r="JE103" s="133" t="s">
        <v>1092</v>
      </c>
      <c r="JF103" s="133" t="s">
        <v>1092</v>
      </c>
      <c r="JG103" s="36" t="s">
        <v>1092</v>
      </c>
      <c r="JH103" s="36" t="s">
        <v>1092</v>
      </c>
      <c r="JI103" s="36" t="s">
        <v>1092</v>
      </c>
      <c r="JJ103" s="36" t="s">
        <v>1092</v>
      </c>
      <c r="JK103" s="36" t="s">
        <v>1092</v>
      </c>
      <c r="JL103" s="36" t="s">
        <v>1092</v>
      </c>
      <c r="JM103" s="36" t="s">
        <v>1092</v>
      </c>
      <c r="JN103" s="36" t="s">
        <v>1092</v>
      </c>
      <c r="JO103" s="36" t="s">
        <v>1092</v>
      </c>
      <c r="JP103" s="36" t="s">
        <v>1092</v>
      </c>
      <c r="JQ103" s="16"/>
      <c r="JR103" s="36" t="s">
        <v>1092</v>
      </c>
      <c r="JS103" s="36" t="s">
        <v>1092</v>
      </c>
      <c r="JT103" s="36" t="s">
        <v>1092</v>
      </c>
      <c r="JU103" s="36"/>
      <c r="JV103" s="36"/>
      <c r="JW103" s="36"/>
      <c r="JX103" s="36"/>
      <c r="JY103" s="36"/>
      <c r="JZ103" s="36"/>
      <c r="KA103" s="36"/>
      <c r="KB103" s="36"/>
      <c r="KC103" s="36"/>
    </row>
    <row r="104" spans="1:289">
      <c r="A104" s="15" t="s">
        <v>434</v>
      </c>
      <c r="B104" s="39" t="s">
        <v>435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101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102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103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104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88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95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1092</v>
      </c>
      <c r="JA104" s="122" t="s">
        <v>1092</v>
      </c>
      <c r="JB104" s="133" t="s">
        <v>1092</v>
      </c>
      <c r="JC104" s="133" t="s">
        <v>1092</v>
      </c>
      <c r="JD104" s="16">
        <f t="shared" si="105"/>
        <v>0</v>
      </c>
      <c r="JE104" s="133" t="s">
        <v>1092</v>
      </c>
      <c r="JF104" s="133" t="s">
        <v>1092</v>
      </c>
      <c r="JG104" s="36" t="s">
        <v>1092</v>
      </c>
      <c r="JH104" s="36" t="s">
        <v>1092</v>
      </c>
      <c r="JI104" s="36" t="s">
        <v>1092</v>
      </c>
      <c r="JJ104" s="36" t="s">
        <v>1092</v>
      </c>
      <c r="JK104" s="36" t="s">
        <v>1092</v>
      </c>
      <c r="JL104" s="36" t="s">
        <v>1092</v>
      </c>
      <c r="JM104" s="36" t="s">
        <v>1092</v>
      </c>
      <c r="JN104" s="36" t="s">
        <v>1092</v>
      </c>
      <c r="JO104" s="36" t="s">
        <v>1092</v>
      </c>
      <c r="JP104" s="36" t="s">
        <v>1092</v>
      </c>
      <c r="JQ104" s="16"/>
      <c r="JR104" s="36" t="s">
        <v>1092</v>
      </c>
      <c r="JS104" s="36" t="s">
        <v>1092</v>
      </c>
      <c r="JT104" s="36" t="s">
        <v>1092</v>
      </c>
      <c r="JU104" s="36"/>
      <c r="JV104" s="36"/>
      <c r="JW104" s="36"/>
      <c r="JX104" s="36"/>
      <c r="JY104" s="36"/>
      <c r="JZ104" s="36"/>
      <c r="KA104" s="36"/>
      <c r="KB104" s="36"/>
      <c r="KC104" s="36"/>
    </row>
    <row r="105" spans="1:289">
      <c r="A105" s="15" t="s">
        <v>436</v>
      </c>
      <c r="B105" s="39" t="s">
        <v>437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101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102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103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104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88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94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95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107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108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 t="shared" si="105"/>
        <v>17846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  <c r="JJ105" s="36">
        <v>1407</v>
      </c>
      <c r="JK105" s="36">
        <v>1740</v>
      </c>
      <c r="JL105" s="36">
        <v>1480</v>
      </c>
      <c r="JM105" s="36">
        <v>1560</v>
      </c>
      <c r="JN105" s="36">
        <v>1691</v>
      </c>
      <c r="JO105" s="36">
        <v>1775</v>
      </c>
      <c r="JP105" s="36">
        <v>1349</v>
      </c>
      <c r="JQ105" s="16">
        <f t="shared" si="106"/>
        <v>4557</v>
      </c>
      <c r="JR105" s="36">
        <v>1407</v>
      </c>
      <c r="JS105" s="36">
        <v>1552</v>
      </c>
      <c r="JT105" s="36">
        <v>1598</v>
      </c>
      <c r="JU105" s="36"/>
      <c r="JV105" s="36"/>
      <c r="JW105" s="36"/>
      <c r="JX105" s="36"/>
      <c r="JY105" s="36"/>
      <c r="JZ105" s="36"/>
      <c r="KA105" s="36"/>
      <c r="KB105" s="36"/>
      <c r="KC105" s="36"/>
    </row>
    <row r="106" spans="1:289">
      <c r="A106" s="15" t="s">
        <v>438</v>
      </c>
      <c r="B106" s="39" t="s">
        <v>439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101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102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103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104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88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94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95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107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108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 t="shared" si="105"/>
        <v>5153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  <c r="JJ106" s="36">
        <v>475</v>
      </c>
      <c r="JK106" s="36">
        <v>493</v>
      </c>
      <c r="JL106" s="36">
        <v>374</v>
      </c>
      <c r="JM106" s="36">
        <v>461</v>
      </c>
      <c r="JN106" s="36">
        <v>483</v>
      </c>
      <c r="JO106" s="36">
        <v>541</v>
      </c>
      <c r="JP106" s="36">
        <v>294</v>
      </c>
      <c r="JQ106" s="16">
        <f t="shared" si="106"/>
        <v>965</v>
      </c>
      <c r="JR106" s="36">
        <v>270</v>
      </c>
      <c r="JS106" s="36">
        <v>289</v>
      </c>
      <c r="JT106" s="36">
        <v>406</v>
      </c>
      <c r="JU106" s="36"/>
      <c r="JV106" s="36"/>
      <c r="JW106" s="36"/>
      <c r="JX106" s="36"/>
      <c r="JY106" s="36"/>
      <c r="JZ106" s="36"/>
      <c r="KA106" s="36"/>
      <c r="KB106" s="36"/>
      <c r="KC106" s="36"/>
    </row>
    <row r="107" spans="1:289">
      <c r="A107" s="15" t="s">
        <v>440</v>
      </c>
      <c r="B107" s="39" t="s">
        <v>441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101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102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103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104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88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94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95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107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108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 t="shared" si="105"/>
        <v>4833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  <c r="JJ107" s="36">
        <v>415</v>
      </c>
      <c r="JK107" s="36">
        <v>493</v>
      </c>
      <c r="JL107" s="36">
        <v>450</v>
      </c>
      <c r="JM107" s="36">
        <v>366</v>
      </c>
      <c r="JN107" s="36">
        <v>488</v>
      </c>
      <c r="JO107" s="36">
        <v>331</v>
      </c>
      <c r="JP107" s="36">
        <v>341</v>
      </c>
      <c r="JQ107" s="16">
        <f t="shared" si="106"/>
        <v>1147</v>
      </c>
      <c r="JR107" s="36">
        <v>426</v>
      </c>
      <c r="JS107" s="36">
        <v>322</v>
      </c>
      <c r="JT107" s="36">
        <v>399</v>
      </c>
      <c r="JU107" s="36"/>
      <c r="JV107" s="36"/>
      <c r="JW107" s="36"/>
      <c r="JX107" s="36"/>
      <c r="JY107" s="36"/>
      <c r="JZ107" s="36"/>
      <c r="KA107" s="36"/>
      <c r="KB107" s="36"/>
      <c r="KC107" s="36"/>
    </row>
    <row r="108" spans="1:289">
      <c r="A108" s="15" t="s">
        <v>1078</v>
      </c>
      <c r="B108" s="39" t="s">
        <v>442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101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102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103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104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88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94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95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107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108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 t="shared" si="105"/>
        <v>445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  <c r="JJ108" s="36">
        <v>37</v>
      </c>
      <c r="JK108" s="36">
        <v>44</v>
      </c>
      <c r="JL108" s="36">
        <v>28</v>
      </c>
      <c r="JM108" s="36">
        <v>50</v>
      </c>
      <c r="JN108" s="36">
        <v>40</v>
      </c>
      <c r="JO108" s="36">
        <v>21</v>
      </c>
      <c r="JP108" s="36">
        <v>26</v>
      </c>
      <c r="JQ108" s="16">
        <f t="shared" si="106"/>
        <v>65</v>
      </c>
      <c r="JR108" s="36">
        <v>17</v>
      </c>
      <c r="JS108" s="36">
        <v>18</v>
      </c>
      <c r="JT108" s="36">
        <v>30</v>
      </c>
      <c r="JU108" s="36"/>
      <c r="JV108" s="36"/>
      <c r="JW108" s="36"/>
      <c r="JX108" s="36"/>
      <c r="JY108" s="36"/>
      <c r="JZ108" s="36"/>
      <c r="KA108" s="36"/>
      <c r="KB108" s="36"/>
      <c r="KC108" s="36"/>
    </row>
    <row r="109" spans="1:289">
      <c r="A109" s="15" t="s">
        <v>443</v>
      </c>
      <c r="B109" s="39" t="s">
        <v>444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101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102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103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104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88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94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95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107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108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 t="shared" si="105"/>
        <v>565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  <c r="JJ109" s="36">
        <v>57</v>
      </c>
      <c r="JK109" s="36">
        <v>38</v>
      </c>
      <c r="JL109" s="36">
        <v>38</v>
      </c>
      <c r="JM109" s="36">
        <v>79</v>
      </c>
      <c r="JN109" s="36">
        <v>74</v>
      </c>
      <c r="JO109" s="36">
        <v>37</v>
      </c>
      <c r="JP109" s="36">
        <v>20</v>
      </c>
      <c r="JQ109" s="16">
        <f t="shared" si="106"/>
        <v>122</v>
      </c>
      <c r="JR109" s="36">
        <v>36</v>
      </c>
      <c r="JS109" s="36">
        <v>39</v>
      </c>
      <c r="JT109" s="36">
        <v>47</v>
      </c>
      <c r="JU109" s="36"/>
      <c r="JV109" s="36"/>
      <c r="JW109" s="36"/>
      <c r="JX109" s="36"/>
      <c r="JY109" s="36"/>
      <c r="JZ109" s="36"/>
      <c r="KA109" s="36"/>
      <c r="KB109" s="36"/>
      <c r="KC109" s="36"/>
    </row>
    <row r="110" spans="1:289">
      <c r="A110" s="15" t="s">
        <v>445</v>
      </c>
      <c r="B110" s="39" t="s">
        <v>446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101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102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103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104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88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94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95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107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108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 t="shared" si="105"/>
        <v>4219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  <c r="JJ110" s="36">
        <v>323</v>
      </c>
      <c r="JK110" s="36">
        <v>395</v>
      </c>
      <c r="JL110" s="36">
        <v>314</v>
      </c>
      <c r="JM110" s="36">
        <v>362</v>
      </c>
      <c r="JN110" s="36">
        <v>416</v>
      </c>
      <c r="JO110" s="36">
        <v>288</v>
      </c>
      <c r="JP110" s="36">
        <v>250</v>
      </c>
      <c r="JQ110" s="16">
        <f t="shared" si="106"/>
        <v>1198</v>
      </c>
      <c r="JR110" s="36">
        <v>333</v>
      </c>
      <c r="JS110" s="36">
        <v>408</v>
      </c>
      <c r="JT110" s="36">
        <v>457</v>
      </c>
      <c r="JU110" s="36"/>
      <c r="JV110" s="36"/>
      <c r="JW110" s="36"/>
      <c r="JX110" s="36"/>
      <c r="JY110" s="36"/>
      <c r="JZ110" s="36"/>
      <c r="KA110" s="36"/>
      <c r="KB110" s="36"/>
      <c r="KC110" s="36"/>
    </row>
    <row r="111" spans="1:289">
      <c r="A111" s="15" t="s">
        <v>447</v>
      </c>
      <c r="B111" s="39" t="s">
        <v>448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101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102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103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104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88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94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95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107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108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 t="shared" si="105"/>
        <v>1888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  <c r="JJ111" s="36">
        <v>193</v>
      </c>
      <c r="JK111" s="36">
        <v>179</v>
      </c>
      <c r="JL111" s="36">
        <v>146</v>
      </c>
      <c r="JM111" s="36">
        <v>154</v>
      </c>
      <c r="JN111" s="36">
        <v>184</v>
      </c>
      <c r="JO111" s="36">
        <v>138</v>
      </c>
      <c r="JP111" s="36">
        <v>123</v>
      </c>
      <c r="JQ111" s="16">
        <f t="shared" si="106"/>
        <v>486</v>
      </c>
      <c r="JR111" s="36">
        <v>170</v>
      </c>
      <c r="JS111" s="36">
        <v>151</v>
      </c>
      <c r="JT111" s="36">
        <v>165</v>
      </c>
      <c r="JU111" s="36"/>
      <c r="JV111" s="36"/>
      <c r="JW111" s="36"/>
      <c r="JX111" s="36"/>
      <c r="JY111" s="36"/>
      <c r="JZ111" s="36"/>
      <c r="KA111" s="36"/>
      <c r="KB111" s="36"/>
      <c r="KC111" s="36"/>
    </row>
    <row r="112" spans="1:289">
      <c r="A112" s="15" t="s">
        <v>449</v>
      </c>
      <c r="B112" s="39" t="s">
        <v>450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101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102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103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104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88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94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95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107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108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 t="shared" si="105"/>
        <v>637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  <c r="JJ112" s="36">
        <v>53</v>
      </c>
      <c r="JK112" s="36">
        <v>54</v>
      </c>
      <c r="JL112" s="36">
        <v>51</v>
      </c>
      <c r="JM112" s="36">
        <v>97</v>
      </c>
      <c r="JN112" s="36">
        <v>66</v>
      </c>
      <c r="JO112" s="36">
        <v>40</v>
      </c>
      <c r="JP112" s="36">
        <v>24</v>
      </c>
      <c r="JQ112" s="16">
        <f t="shared" si="106"/>
        <v>157</v>
      </c>
      <c r="JR112" s="36">
        <v>62</v>
      </c>
      <c r="JS112" s="36">
        <v>52</v>
      </c>
      <c r="JT112" s="36">
        <v>43</v>
      </c>
      <c r="JU112" s="36"/>
      <c r="JV112" s="36"/>
      <c r="JW112" s="36"/>
      <c r="JX112" s="36"/>
      <c r="JY112" s="36"/>
      <c r="JZ112" s="36"/>
      <c r="KA112" s="36"/>
      <c r="KB112" s="36"/>
      <c r="KC112" s="36"/>
    </row>
    <row r="113" spans="1:289">
      <c r="A113" s="15" t="s">
        <v>451</v>
      </c>
      <c r="B113" s="39" t="s">
        <v>452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101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102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103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104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88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94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95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107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108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 t="shared" si="105"/>
        <v>109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  <c r="JJ113" s="36">
        <v>3</v>
      </c>
      <c r="JK113" s="36">
        <v>6</v>
      </c>
      <c r="JL113" s="36">
        <v>6</v>
      </c>
      <c r="JM113" s="36">
        <v>13</v>
      </c>
      <c r="JN113" s="36">
        <v>24</v>
      </c>
      <c r="JO113" s="36">
        <v>4</v>
      </c>
      <c r="JP113" s="36">
        <v>3</v>
      </c>
      <c r="JQ113" s="16">
        <f t="shared" si="106"/>
        <v>13</v>
      </c>
      <c r="JR113" s="36">
        <v>1</v>
      </c>
      <c r="JS113" s="36">
        <v>2</v>
      </c>
      <c r="JT113" s="36">
        <v>10</v>
      </c>
      <c r="JU113" s="36"/>
      <c r="JV113" s="36"/>
      <c r="JW113" s="36"/>
      <c r="JX113" s="36"/>
      <c r="JY113" s="36"/>
      <c r="JZ113" s="36"/>
      <c r="KA113" s="36"/>
      <c r="KB113" s="36"/>
      <c r="KC113" s="36"/>
    </row>
    <row r="114" spans="1:289">
      <c r="A114" s="15" t="s">
        <v>453</v>
      </c>
      <c r="B114" s="39" t="s">
        <v>454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101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102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103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104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88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94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95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107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108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 t="shared" si="105"/>
        <v>4213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  <c r="JJ114" s="36">
        <v>291</v>
      </c>
      <c r="JK114" s="36">
        <v>372</v>
      </c>
      <c r="JL114" s="36">
        <v>376</v>
      </c>
      <c r="JM114" s="36">
        <v>367</v>
      </c>
      <c r="JN114" s="36">
        <v>396</v>
      </c>
      <c r="JO114" s="36">
        <v>223</v>
      </c>
      <c r="JP114" s="36">
        <v>217</v>
      </c>
      <c r="JQ114" s="16">
        <f t="shared" si="106"/>
        <v>874</v>
      </c>
      <c r="JR114" s="36">
        <v>216</v>
      </c>
      <c r="JS114" s="36">
        <v>315</v>
      </c>
      <c r="JT114" s="36">
        <v>343</v>
      </c>
      <c r="JU114" s="36"/>
      <c r="JV114" s="36"/>
      <c r="JW114" s="36"/>
      <c r="JX114" s="36"/>
      <c r="JY114" s="36"/>
      <c r="JZ114" s="36"/>
      <c r="KA114" s="36"/>
      <c r="KB114" s="36"/>
      <c r="KC114" s="36"/>
    </row>
    <row r="115" spans="1:289">
      <c r="A115" s="15" t="s">
        <v>455</v>
      </c>
      <c r="B115" s="39" t="s">
        <v>456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101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102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103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104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88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94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95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107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108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 t="shared" si="105"/>
        <v>1810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  <c r="JJ115" s="36">
        <v>135</v>
      </c>
      <c r="JK115" s="36">
        <v>131</v>
      </c>
      <c r="JL115" s="36">
        <v>240</v>
      </c>
      <c r="JM115" s="36">
        <v>167</v>
      </c>
      <c r="JN115" s="36">
        <v>178</v>
      </c>
      <c r="JO115" s="36">
        <v>133</v>
      </c>
      <c r="JP115" s="36">
        <v>92</v>
      </c>
      <c r="JQ115" s="16">
        <f t="shared" si="106"/>
        <v>377</v>
      </c>
      <c r="JR115" s="36">
        <v>85</v>
      </c>
      <c r="JS115" s="36">
        <v>145</v>
      </c>
      <c r="JT115" s="36">
        <v>147</v>
      </c>
      <c r="JU115" s="36"/>
      <c r="JV115" s="36"/>
      <c r="JW115" s="36"/>
      <c r="JX115" s="36"/>
      <c r="JY115" s="36"/>
      <c r="JZ115" s="36"/>
      <c r="KA115" s="36"/>
      <c r="KB115" s="36"/>
      <c r="KC115" s="36"/>
    </row>
    <row r="116" spans="1:289">
      <c r="A116" s="15" t="s">
        <v>457</v>
      </c>
      <c r="B116" s="39" t="s">
        <v>458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101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102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103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104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88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94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95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107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>
        <f t="shared" si="108"/>
        <v>79</v>
      </c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 t="shared" si="105"/>
        <v>78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  <c r="JJ116" s="36">
        <v>5</v>
      </c>
      <c r="JK116" s="36">
        <v>7</v>
      </c>
      <c r="JL116" s="36">
        <v>13</v>
      </c>
      <c r="JM116" s="36">
        <v>8</v>
      </c>
      <c r="JN116" s="36">
        <v>7</v>
      </c>
      <c r="JO116" s="36">
        <v>1</v>
      </c>
      <c r="JP116" s="36">
        <v>4</v>
      </c>
      <c r="JQ116" s="16">
        <f t="shared" si="106"/>
        <v>12</v>
      </c>
      <c r="JR116" s="36">
        <v>2</v>
      </c>
      <c r="JS116" s="36">
        <v>3</v>
      </c>
      <c r="JT116" s="36">
        <v>7</v>
      </c>
      <c r="JU116" s="36"/>
      <c r="JV116" s="36"/>
      <c r="JW116" s="36"/>
      <c r="JX116" s="36"/>
      <c r="JY116" s="36"/>
      <c r="JZ116" s="36"/>
      <c r="KA116" s="36"/>
      <c r="KB116" s="36"/>
      <c r="KC116" s="36"/>
    </row>
    <row r="117" spans="1:289">
      <c r="A117" s="15" t="s">
        <v>459</v>
      </c>
      <c r="B117" s="39" t="s">
        <v>460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101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102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103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104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88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95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1092</v>
      </c>
      <c r="JA117" s="122" t="s">
        <v>1092</v>
      </c>
      <c r="JB117" s="133" t="s">
        <v>1092</v>
      </c>
      <c r="JC117" s="133" t="s">
        <v>1092</v>
      </c>
      <c r="JD117" s="16">
        <f t="shared" si="105"/>
        <v>0</v>
      </c>
      <c r="JE117" s="133" t="s">
        <v>1092</v>
      </c>
      <c r="JF117" s="133" t="s">
        <v>1092</v>
      </c>
      <c r="JG117" s="36" t="s">
        <v>1092</v>
      </c>
      <c r="JH117" s="36" t="s">
        <v>1092</v>
      </c>
      <c r="JI117" s="36" t="s">
        <v>1092</v>
      </c>
      <c r="JJ117" s="36" t="s">
        <v>1092</v>
      </c>
      <c r="JK117" s="36" t="s">
        <v>1092</v>
      </c>
      <c r="JL117" s="36" t="s">
        <v>1092</v>
      </c>
      <c r="JM117" s="36" t="s">
        <v>1092</v>
      </c>
      <c r="JN117" s="36" t="s">
        <v>1092</v>
      </c>
      <c r="JO117" s="36" t="s">
        <v>1092</v>
      </c>
      <c r="JP117" s="36" t="s">
        <v>1092</v>
      </c>
      <c r="JQ117" s="16"/>
      <c r="JR117" s="36" t="s">
        <v>1092</v>
      </c>
      <c r="JS117" s="36" t="s">
        <v>1092</v>
      </c>
      <c r="JT117" s="36" t="s">
        <v>1092</v>
      </c>
      <c r="JU117" s="36"/>
      <c r="JV117" s="36"/>
      <c r="JW117" s="36"/>
      <c r="JX117" s="36"/>
      <c r="JY117" s="36"/>
      <c r="JZ117" s="36"/>
      <c r="KA117" s="36"/>
      <c r="KB117" s="36"/>
      <c r="KC117" s="36"/>
    </row>
    <row r="118" spans="1:289">
      <c r="A118" s="15" t="s">
        <v>461</v>
      </c>
      <c r="B118" s="39" t="s">
        <v>462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101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102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103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104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88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94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95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107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108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 t="shared" si="105"/>
        <v>63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  <c r="JJ118" s="36">
        <v>7</v>
      </c>
      <c r="JK118" s="36">
        <v>1</v>
      </c>
      <c r="JL118" s="36">
        <v>4</v>
      </c>
      <c r="JM118" s="36">
        <v>4</v>
      </c>
      <c r="JN118" s="36">
        <v>5</v>
      </c>
      <c r="JO118" s="36">
        <v>7</v>
      </c>
      <c r="JP118" s="36">
        <v>5</v>
      </c>
      <c r="JQ118" s="16">
        <f t="shared" si="106"/>
        <v>13</v>
      </c>
      <c r="JR118" s="36">
        <v>3</v>
      </c>
      <c r="JS118" s="36">
        <v>4</v>
      </c>
      <c r="JT118" s="36">
        <v>6</v>
      </c>
      <c r="JU118" s="36"/>
      <c r="JV118" s="36"/>
      <c r="JW118" s="36"/>
      <c r="JX118" s="36"/>
      <c r="JY118" s="36"/>
      <c r="JZ118" s="36"/>
      <c r="KA118" s="36"/>
      <c r="KB118" s="36"/>
      <c r="KC118" s="36"/>
    </row>
    <row r="119" spans="1:289">
      <c r="A119" s="15" t="s">
        <v>463</v>
      </c>
      <c r="B119" s="39" t="s">
        <v>464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101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102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103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104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88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95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1092</v>
      </c>
      <c r="JA119" s="122" t="s">
        <v>1092</v>
      </c>
      <c r="JB119" s="133" t="s">
        <v>1092</v>
      </c>
      <c r="JC119" s="133" t="s">
        <v>1092</v>
      </c>
      <c r="JD119" s="16">
        <f t="shared" si="105"/>
        <v>0</v>
      </c>
      <c r="JE119" s="133" t="s">
        <v>1092</v>
      </c>
      <c r="JF119" s="133" t="s">
        <v>1092</v>
      </c>
      <c r="JG119" s="36" t="s">
        <v>1092</v>
      </c>
      <c r="JH119" s="36" t="s">
        <v>1092</v>
      </c>
      <c r="JI119" s="36" t="s">
        <v>1092</v>
      </c>
      <c r="JJ119" s="36" t="s">
        <v>1092</v>
      </c>
      <c r="JK119" s="36" t="s">
        <v>1092</v>
      </c>
      <c r="JL119" s="36" t="s">
        <v>1092</v>
      </c>
      <c r="JM119" s="36" t="s">
        <v>1092</v>
      </c>
      <c r="JN119" s="36" t="s">
        <v>1092</v>
      </c>
      <c r="JO119" s="36" t="s">
        <v>1092</v>
      </c>
      <c r="JP119" s="36" t="s">
        <v>1092</v>
      </c>
      <c r="JQ119" s="16"/>
      <c r="JR119" s="36" t="s">
        <v>1092</v>
      </c>
      <c r="JS119" s="36" t="s">
        <v>1092</v>
      </c>
      <c r="JT119" s="36" t="s">
        <v>1092</v>
      </c>
      <c r="JU119" s="36"/>
      <c r="JV119" s="36"/>
      <c r="JW119" s="36"/>
      <c r="JX119" s="36"/>
      <c r="JY119" s="36"/>
      <c r="JZ119" s="36"/>
      <c r="KA119" s="36"/>
      <c r="KB119" s="36"/>
      <c r="KC119" s="36"/>
    </row>
    <row r="120" spans="1:289">
      <c r="A120" s="15" t="s">
        <v>465</v>
      </c>
      <c r="B120" s="39" t="s">
        <v>465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95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1092</v>
      </c>
      <c r="JA120" s="122" t="s">
        <v>1092</v>
      </c>
      <c r="JB120" s="133" t="s">
        <v>1092</v>
      </c>
      <c r="JC120" s="133" t="s">
        <v>1092</v>
      </c>
      <c r="JD120" s="16">
        <f t="shared" si="105"/>
        <v>0</v>
      </c>
      <c r="JE120" s="133" t="s">
        <v>1092</v>
      </c>
      <c r="JF120" s="133" t="s">
        <v>1092</v>
      </c>
      <c r="JG120" s="36" t="s">
        <v>1092</v>
      </c>
      <c r="JH120" s="36" t="s">
        <v>1092</v>
      </c>
      <c r="JI120" s="36" t="s">
        <v>1092</v>
      </c>
      <c r="JJ120" s="36" t="s">
        <v>1092</v>
      </c>
      <c r="JK120" s="36" t="s">
        <v>1092</v>
      </c>
      <c r="JL120" s="36" t="s">
        <v>1092</v>
      </c>
      <c r="JM120" s="36" t="s">
        <v>1092</v>
      </c>
      <c r="JN120" s="36" t="s">
        <v>1092</v>
      </c>
      <c r="JO120" s="36" t="s">
        <v>1092</v>
      </c>
      <c r="JP120" s="36" t="s">
        <v>1092</v>
      </c>
      <c r="JQ120" s="16"/>
      <c r="JR120" s="36" t="s">
        <v>1092</v>
      </c>
      <c r="JS120" s="36" t="s">
        <v>1092</v>
      </c>
      <c r="JT120" s="36" t="s">
        <v>1092</v>
      </c>
      <c r="JU120" s="36"/>
      <c r="JV120" s="36"/>
      <c r="JW120" s="36"/>
      <c r="JX120" s="36"/>
      <c r="JY120" s="36"/>
      <c r="JZ120" s="36"/>
      <c r="KA120" s="36"/>
      <c r="KB120" s="36"/>
      <c r="KC120" s="36"/>
    </row>
    <row r="121" spans="1:289">
      <c r="A121" s="15" t="s">
        <v>466</v>
      </c>
      <c r="B121" s="39" t="s">
        <v>467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101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102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103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104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88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95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1092</v>
      </c>
      <c r="JA121" s="122" t="s">
        <v>1092</v>
      </c>
      <c r="JB121" s="133" t="s">
        <v>1092</v>
      </c>
      <c r="JC121" s="133" t="s">
        <v>1092</v>
      </c>
      <c r="JD121" s="16">
        <f t="shared" si="105"/>
        <v>0</v>
      </c>
      <c r="JE121" s="133" t="s">
        <v>1092</v>
      </c>
      <c r="JF121" s="133" t="s">
        <v>1092</v>
      </c>
      <c r="JG121" s="36" t="s">
        <v>1092</v>
      </c>
      <c r="JH121" s="36" t="s">
        <v>1092</v>
      </c>
      <c r="JI121" s="36" t="s">
        <v>1092</v>
      </c>
      <c r="JJ121" s="36" t="s">
        <v>1092</v>
      </c>
      <c r="JK121" s="36" t="s">
        <v>1092</v>
      </c>
      <c r="JL121" s="36" t="s">
        <v>1092</v>
      </c>
      <c r="JM121" s="36" t="s">
        <v>1092</v>
      </c>
      <c r="JN121" s="36" t="s">
        <v>1092</v>
      </c>
      <c r="JO121" s="36" t="s">
        <v>1092</v>
      </c>
      <c r="JP121" s="36" t="s">
        <v>1092</v>
      </c>
      <c r="JQ121" s="16"/>
      <c r="JR121" s="36" t="s">
        <v>1092</v>
      </c>
      <c r="JS121" s="36" t="s">
        <v>1092</v>
      </c>
      <c r="JT121" s="36" t="s">
        <v>1092</v>
      </c>
      <c r="JU121" s="36"/>
      <c r="JV121" s="36"/>
      <c r="JW121" s="36"/>
      <c r="JX121" s="36"/>
      <c r="JY121" s="36"/>
      <c r="JZ121" s="36"/>
      <c r="KA121" s="36"/>
      <c r="KB121" s="36"/>
      <c r="KC121" s="36"/>
    </row>
    <row r="122" spans="1:289">
      <c r="A122" s="15" t="s">
        <v>468</v>
      </c>
      <c r="B122" s="39" t="s">
        <v>469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101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102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103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104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88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95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1092</v>
      </c>
      <c r="JA122" s="122" t="s">
        <v>1092</v>
      </c>
      <c r="JB122" s="133" t="s">
        <v>1092</v>
      </c>
      <c r="JC122" s="133" t="s">
        <v>1092</v>
      </c>
      <c r="JD122" s="16">
        <f t="shared" si="105"/>
        <v>0</v>
      </c>
      <c r="JE122" s="133" t="s">
        <v>1092</v>
      </c>
      <c r="JF122" s="133" t="s">
        <v>1092</v>
      </c>
      <c r="JG122" s="36" t="s">
        <v>1092</v>
      </c>
      <c r="JH122" s="36" t="s">
        <v>1092</v>
      </c>
      <c r="JI122" s="36" t="s">
        <v>1092</v>
      </c>
      <c r="JJ122" s="36" t="s">
        <v>1092</v>
      </c>
      <c r="JK122" s="36" t="s">
        <v>1092</v>
      </c>
      <c r="JL122" s="36" t="s">
        <v>1092</v>
      </c>
      <c r="JM122" s="36" t="s">
        <v>1092</v>
      </c>
      <c r="JN122" s="36" t="s">
        <v>1092</v>
      </c>
      <c r="JO122" s="36" t="s">
        <v>1092</v>
      </c>
      <c r="JP122" s="36" t="s">
        <v>1092</v>
      </c>
      <c r="JQ122" s="16"/>
      <c r="JR122" s="36" t="s">
        <v>1092</v>
      </c>
      <c r="JS122" s="36" t="s">
        <v>1092</v>
      </c>
      <c r="JT122" s="36" t="s">
        <v>1092</v>
      </c>
      <c r="JU122" s="36"/>
      <c r="JV122" s="36"/>
      <c r="JW122" s="36"/>
      <c r="JX122" s="36"/>
      <c r="JY122" s="36"/>
      <c r="JZ122" s="36"/>
      <c r="KA122" s="36"/>
      <c r="KB122" s="36"/>
      <c r="KC122" s="36"/>
    </row>
    <row r="123" spans="1:289">
      <c r="A123" s="15" t="s">
        <v>470</v>
      </c>
      <c r="B123" s="39" t="s">
        <v>471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101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102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103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104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88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95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1092</v>
      </c>
      <c r="JA123" s="122" t="s">
        <v>1092</v>
      </c>
      <c r="JB123" s="133" t="s">
        <v>1092</v>
      </c>
      <c r="JC123" s="133" t="s">
        <v>1092</v>
      </c>
      <c r="JD123" s="16">
        <f t="shared" si="105"/>
        <v>0</v>
      </c>
      <c r="JE123" s="133" t="s">
        <v>1092</v>
      </c>
      <c r="JF123" s="133" t="s">
        <v>1092</v>
      </c>
      <c r="JG123" s="36" t="s">
        <v>1092</v>
      </c>
      <c r="JH123" s="36" t="s">
        <v>1092</v>
      </c>
      <c r="JI123" s="36" t="s">
        <v>1092</v>
      </c>
      <c r="JJ123" s="36" t="s">
        <v>1092</v>
      </c>
      <c r="JK123" s="36" t="s">
        <v>1092</v>
      </c>
      <c r="JL123" s="36" t="s">
        <v>1092</v>
      </c>
      <c r="JM123" s="36" t="s">
        <v>1092</v>
      </c>
      <c r="JN123" s="36" t="s">
        <v>1092</v>
      </c>
      <c r="JO123" s="36" t="s">
        <v>1092</v>
      </c>
      <c r="JP123" s="36" t="s">
        <v>1092</v>
      </c>
      <c r="JQ123" s="16"/>
      <c r="JR123" s="36" t="s">
        <v>1092</v>
      </c>
      <c r="JS123" s="36" t="s">
        <v>1092</v>
      </c>
      <c r="JT123" s="36" t="s">
        <v>1092</v>
      </c>
      <c r="JU123" s="36"/>
      <c r="JV123" s="36"/>
      <c r="JW123" s="36"/>
      <c r="JX123" s="36"/>
      <c r="JY123" s="36"/>
      <c r="JZ123" s="36"/>
      <c r="KA123" s="36"/>
      <c r="KB123" s="36"/>
      <c r="KC123" s="36"/>
    </row>
    <row r="124" spans="1:289">
      <c r="A124" s="15" t="s">
        <v>472</v>
      </c>
      <c r="B124" s="39" t="s">
        <v>473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101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102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103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104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88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95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1092</v>
      </c>
      <c r="JA124" s="122" t="s">
        <v>1092</v>
      </c>
      <c r="JB124" s="133" t="s">
        <v>1092</v>
      </c>
      <c r="JC124" s="133" t="s">
        <v>1092</v>
      </c>
      <c r="JD124" s="16">
        <f t="shared" si="105"/>
        <v>0</v>
      </c>
      <c r="JE124" s="133" t="s">
        <v>1092</v>
      </c>
      <c r="JF124" s="133" t="s">
        <v>1092</v>
      </c>
      <c r="JG124" s="36" t="s">
        <v>1092</v>
      </c>
      <c r="JH124" s="36" t="s">
        <v>1092</v>
      </c>
      <c r="JI124" s="36" t="s">
        <v>1092</v>
      </c>
      <c r="JJ124" s="36" t="s">
        <v>1092</v>
      </c>
      <c r="JK124" s="36" t="s">
        <v>1092</v>
      </c>
      <c r="JL124" s="36" t="s">
        <v>1092</v>
      </c>
      <c r="JM124" s="36" t="s">
        <v>1092</v>
      </c>
      <c r="JN124" s="36" t="s">
        <v>1092</v>
      </c>
      <c r="JO124" s="36" t="s">
        <v>1092</v>
      </c>
      <c r="JP124" s="36" t="s">
        <v>1092</v>
      </c>
      <c r="JQ124" s="16"/>
      <c r="JR124" s="36" t="s">
        <v>1092</v>
      </c>
      <c r="JS124" s="36" t="s">
        <v>1092</v>
      </c>
      <c r="JT124" s="36" t="s">
        <v>1092</v>
      </c>
      <c r="JU124" s="36"/>
      <c r="JV124" s="36"/>
      <c r="JW124" s="36"/>
      <c r="JX124" s="36"/>
      <c r="JY124" s="36"/>
      <c r="JZ124" s="36"/>
      <c r="KA124" s="36"/>
      <c r="KB124" s="36"/>
      <c r="KC124" s="36"/>
    </row>
    <row r="125" spans="1:289">
      <c r="A125" s="15" t="s">
        <v>474</v>
      </c>
      <c r="B125" s="39" t="s">
        <v>475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101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102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103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104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88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95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1092</v>
      </c>
      <c r="JA125" s="122" t="s">
        <v>1092</v>
      </c>
      <c r="JB125" s="133" t="s">
        <v>1092</v>
      </c>
      <c r="JC125" s="133" t="s">
        <v>1092</v>
      </c>
      <c r="JD125" s="16">
        <f t="shared" si="105"/>
        <v>0</v>
      </c>
      <c r="JE125" s="133" t="s">
        <v>1092</v>
      </c>
      <c r="JF125" s="133" t="s">
        <v>1092</v>
      </c>
      <c r="JG125" s="36" t="s">
        <v>1092</v>
      </c>
      <c r="JH125" s="36" t="s">
        <v>1092</v>
      </c>
      <c r="JI125" s="36" t="s">
        <v>1092</v>
      </c>
      <c r="JJ125" s="36" t="s">
        <v>1092</v>
      </c>
      <c r="JK125" s="36" t="s">
        <v>1092</v>
      </c>
      <c r="JL125" s="36" t="s">
        <v>1092</v>
      </c>
      <c r="JM125" s="36" t="s">
        <v>1092</v>
      </c>
      <c r="JN125" s="36" t="s">
        <v>1092</v>
      </c>
      <c r="JO125" s="36" t="s">
        <v>1092</v>
      </c>
      <c r="JP125" s="36" t="s">
        <v>1092</v>
      </c>
      <c r="JQ125" s="16"/>
      <c r="JR125" s="36" t="s">
        <v>1092</v>
      </c>
      <c r="JS125" s="36" t="s">
        <v>1092</v>
      </c>
      <c r="JT125" s="36" t="s">
        <v>1092</v>
      </c>
      <c r="JU125" s="36"/>
      <c r="JV125" s="36"/>
      <c r="JW125" s="36"/>
      <c r="JX125" s="36"/>
      <c r="JY125" s="36"/>
      <c r="JZ125" s="36"/>
      <c r="KA125" s="36"/>
      <c r="KB125" s="36"/>
      <c r="KC125" s="36"/>
    </row>
    <row r="126" spans="1:289">
      <c r="A126" s="15" t="s">
        <v>476</v>
      </c>
      <c r="B126" s="39" t="s">
        <v>477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101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102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103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104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88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95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1092</v>
      </c>
      <c r="JA126" s="122" t="s">
        <v>1092</v>
      </c>
      <c r="JB126" s="133" t="s">
        <v>1092</v>
      </c>
      <c r="JC126" s="133" t="s">
        <v>1092</v>
      </c>
      <c r="JD126" s="16">
        <f t="shared" si="105"/>
        <v>0</v>
      </c>
      <c r="JE126" s="133" t="s">
        <v>1092</v>
      </c>
      <c r="JF126" s="133" t="s">
        <v>1092</v>
      </c>
      <c r="JG126" s="36" t="s">
        <v>1092</v>
      </c>
      <c r="JH126" s="36" t="s">
        <v>1092</v>
      </c>
      <c r="JI126" s="36" t="s">
        <v>1092</v>
      </c>
      <c r="JJ126" s="36" t="s">
        <v>1092</v>
      </c>
      <c r="JK126" s="36" t="s">
        <v>1092</v>
      </c>
      <c r="JL126" s="36" t="s">
        <v>1092</v>
      </c>
      <c r="JM126" s="36" t="s">
        <v>1092</v>
      </c>
      <c r="JN126" s="36" t="s">
        <v>1092</v>
      </c>
      <c r="JO126" s="36" t="s">
        <v>1092</v>
      </c>
      <c r="JP126" s="36" t="s">
        <v>1092</v>
      </c>
      <c r="JQ126" s="16"/>
      <c r="JR126" s="36" t="s">
        <v>1092</v>
      </c>
      <c r="JS126" s="36" t="s">
        <v>1092</v>
      </c>
      <c r="JT126" s="36" t="s">
        <v>1092</v>
      </c>
      <c r="JU126" s="36"/>
      <c r="JV126" s="36"/>
      <c r="JW126" s="36"/>
      <c r="JX126" s="36"/>
      <c r="JY126" s="36"/>
      <c r="JZ126" s="36"/>
      <c r="KA126" s="36"/>
      <c r="KB126" s="36"/>
      <c r="KC126" s="36"/>
    </row>
    <row r="127" spans="1:289">
      <c r="A127" s="15" t="s">
        <v>478</v>
      </c>
      <c r="B127" s="39" t="s">
        <v>479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101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102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103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104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88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95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1092</v>
      </c>
      <c r="JA127" s="122" t="s">
        <v>1092</v>
      </c>
      <c r="JB127" s="133" t="s">
        <v>1092</v>
      </c>
      <c r="JC127" s="133" t="s">
        <v>1092</v>
      </c>
      <c r="JD127" s="16">
        <f t="shared" si="105"/>
        <v>0</v>
      </c>
      <c r="JE127" s="133" t="s">
        <v>1092</v>
      </c>
      <c r="JF127" s="133" t="s">
        <v>1092</v>
      </c>
      <c r="JG127" s="36" t="s">
        <v>1092</v>
      </c>
      <c r="JH127" s="36" t="s">
        <v>1092</v>
      </c>
      <c r="JI127" s="36" t="s">
        <v>1092</v>
      </c>
      <c r="JJ127" s="36" t="s">
        <v>1092</v>
      </c>
      <c r="JK127" s="36" t="s">
        <v>1092</v>
      </c>
      <c r="JL127" s="36" t="s">
        <v>1092</v>
      </c>
      <c r="JM127" s="36" t="s">
        <v>1092</v>
      </c>
      <c r="JN127" s="36" t="s">
        <v>1092</v>
      </c>
      <c r="JO127" s="36" t="s">
        <v>1092</v>
      </c>
      <c r="JP127" s="36" t="s">
        <v>1092</v>
      </c>
      <c r="JQ127" s="16"/>
      <c r="JR127" s="36" t="s">
        <v>1092</v>
      </c>
      <c r="JS127" s="36" t="s">
        <v>1092</v>
      </c>
      <c r="JT127" s="36" t="s">
        <v>1092</v>
      </c>
      <c r="JU127" s="36"/>
      <c r="JV127" s="36"/>
      <c r="JW127" s="36"/>
      <c r="JX127" s="36"/>
      <c r="JY127" s="36"/>
      <c r="JZ127" s="36"/>
      <c r="KA127" s="36"/>
      <c r="KB127" s="36"/>
      <c r="KC127" s="36"/>
    </row>
    <row r="128" spans="1:289">
      <c r="A128" s="60" t="s">
        <v>480</v>
      </c>
      <c r="B128" s="39" t="s">
        <v>481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101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102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103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104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88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95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1092</v>
      </c>
      <c r="JA128" s="122" t="s">
        <v>1092</v>
      </c>
      <c r="JB128" s="133" t="s">
        <v>1092</v>
      </c>
      <c r="JC128" s="133" t="s">
        <v>1092</v>
      </c>
      <c r="JD128" s="16">
        <f t="shared" si="105"/>
        <v>0</v>
      </c>
      <c r="JE128" s="133" t="s">
        <v>1092</v>
      </c>
      <c r="JF128" s="133" t="s">
        <v>1092</v>
      </c>
      <c r="JG128" s="36" t="s">
        <v>1092</v>
      </c>
      <c r="JH128" s="36" t="s">
        <v>1092</v>
      </c>
      <c r="JI128" s="36" t="s">
        <v>1092</v>
      </c>
      <c r="JJ128" s="36" t="s">
        <v>1092</v>
      </c>
      <c r="JK128" s="36" t="s">
        <v>1092</v>
      </c>
      <c r="JL128" s="36" t="s">
        <v>1092</v>
      </c>
      <c r="JM128" s="36" t="s">
        <v>1092</v>
      </c>
      <c r="JN128" s="36" t="s">
        <v>1092</v>
      </c>
      <c r="JO128" s="36" t="s">
        <v>1092</v>
      </c>
      <c r="JP128" s="36" t="s">
        <v>1092</v>
      </c>
      <c r="JQ128" s="16">
        <f t="shared" si="106"/>
        <v>1</v>
      </c>
      <c r="JR128" s="36" t="s">
        <v>1092</v>
      </c>
      <c r="JS128" s="36">
        <v>1</v>
      </c>
      <c r="JT128" s="36" t="s">
        <v>1092</v>
      </c>
      <c r="JU128" s="36"/>
      <c r="JV128" s="36"/>
      <c r="JW128" s="36"/>
      <c r="JX128" s="36"/>
      <c r="JY128" s="36"/>
      <c r="JZ128" s="36"/>
      <c r="KA128" s="36"/>
      <c r="KB128" s="36"/>
      <c r="KC128" s="36"/>
    </row>
    <row r="129" spans="1:289">
      <c r="A129" s="61" t="s">
        <v>482</v>
      </c>
      <c r="B129" s="39" t="s">
        <v>483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101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102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103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104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88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94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95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1092</v>
      </c>
      <c r="JA129" s="122" t="s">
        <v>1092</v>
      </c>
      <c r="JB129" s="133" t="s">
        <v>1092</v>
      </c>
      <c r="JC129" s="133" t="s">
        <v>1092</v>
      </c>
      <c r="JD129" s="16">
        <f t="shared" si="105"/>
        <v>1</v>
      </c>
      <c r="JE129" s="133" t="s">
        <v>1092</v>
      </c>
      <c r="JF129" s="133" t="s">
        <v>1092</v>
      </c>
      <c r="JG129" s="36" t="s">
        <v>1092</v>
      </c>
      <c r="JH129" s="36" t="s">
        <v>1092</v>
      </c>
      <c r="JI129" s="36" t="s">
        <v>1092</v>
      </c>
      <c r="JJ129" s="36" t="s">
        <v>1092</v>
      </c>
      <c r="JK129" s="36" t="s">
        <v>1092</v>
      </c>
      <c r="JL129" s="36" t="s">
        <v>1092</v>
      </c>
      <c r="JM129" s="36">
        <v>1</v>
      </c>
      <c r="JN129" s="36" t="s">
        <v>1092</v>
      </c>
      <c r="JO129" s="36" t="s">
        <v>1092</v>
      </c>
      <c r="JP129" s="36" t="s">
        <v>1092</v>
      </c>
      <c r="JQ129" s="16"/>
      <c r="JR129" s="36" t="s">
        <v>1092</v>
      </c>
      <c r="JS129" s="36" t="s">
        <v>1092</v>
      </c>
      <c r="JT129" s="36" t="s">
        <v>1092</v>
      </c>
      <c r="JU129" s="36"/>
      <c r="JV129" s="36"/>
      <c r="JW129" s="36"/>
      <c r="JX129" s="36"/>
      <c r="JY129" s="36"/>
      <c r="JZ129" s="36"/>
      <c r="KA129" s="36"/>
      <c r="KB129" s="36"/>
      <c r="KC129" s="36"/>
    </row>
    <row r="130" spans="1:289" ht="17.25" thickBot="1">
      <c r="A130" s="9" t="s">
        <v>484</v>
      </c>
      <c r="B130" s="9" t="s">
        <v>485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110">SUM(CQ132:CQ192)-CQ180-CQ181</f>
        <v>498096</v>
      </c>
      <c r="CR130" s="10">
        <f t="shared" si="110"/>
        <v>40550</v>
      </c>
      <c r="CS130" s="10">
        <f t="shared" si="110"/>
        <v>37709</v>
      </c>
      <c r="CT130" s="10">
        <f t="shared" si="110"/>
        <v>41854</v>
      </c>
      <c r="CU130" s="10">
        <f t="shared" si="110"/>
        <v>44981</v>
      </c>
      <c r="CV130" s="10">
        <f t="shared" si="110"/>
        <v>42757</v>
      </c>
      <c r="CW130" s="10">
        <f t="shared" si="110"/>
        <v>40776</v>
      </c>
      <c r="CX130" s="10">
        <f t="shared" si="110"/>
        <v>40438</v>
      </c>
      <c r="CY130" s="10">
        <f t="shared" si="110"/>
        <v>39663</v>
      </c>
      <c r="CZ130" s="10">
        <f t="shared" si="110"/>
        <v>39188</v>
      </c>
      <c r="DA130" s="10">
        <f t="shared" si="110"/>
        <v>49321</v>
      </c>
      <c r="DB130" s="10">
        <f t="shared" si="110"/>
        <v>42865</v>
      </c>
      <c r="DC130" s="10">
        <f t="shared" si="110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111">SUM(ED132:ED179,ED182:ED187)</f>
        <v>559432</v>
      </c>
      <c r="EE130" s="10">
        <f t="shared" si="111"/>
        <v>43058</v>
      </c>
      <c r="EF130" s="10">
        <f t="shared" si="111"/>
        <v>36951</v>
      </c>
      <c r="EG130" s="10">
        <f t="shared" si="111"/>
        <v>48436</v>
      </c>
      <c r="EH130" s="10">
        <f t="shared" si="111"/>
        <v>49188</v>
      </c>
      <c r="EI130" s="10">
        <f t="shared" si="111"/>
        <v>47624</v>
      </c>
      <c r="EJ130" s="10">
        <f t="shared" si="111"/>
        <v>44015</v>
      </c>
      <c r="EK130" s="10">
        <f t="shared" si="111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101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112">SUM(EU132:EU179,EU182:EU187)</f>
        <v>50614</v>
      </c>
      <c r="EV130" s="10">
        <f t="shared" si="112"/>
        <v>48854</v>
      </c>
      <c r="EW130" s="10">
        <f t="shared" si="112"/>
        <v>49212</v>
      </c>
      <c r="EX130" s="10">
        <f t="shared" si="112"/>
        <v>52788</v>
      </c>
      <c r="EY130" s="10">
        <f t="shared" si="112"/>
        <v>50332</v>
      </c>
      <c r="EZ130" s="10">
        <f t="shared" si="112"/>
        <v>49616</v>
      </c>
      <c r="FA130" s="10">
        <f t="shared" si="112"/>
        <v>57466</v>
      </c>
      <c r="FB130" s="10">
        <f t="shared" si="112"/>
        <v>50028</v>
      </c>
      <c r="FC130" s="10">
        <f t="shared" si="112"/>
        <v>45203</v>
      </c>
      <c r="FD130" s="9">
        <f t="shared" si="102"/>
        <v>597762</v>
      </c>
      <c r="FE130" s="10">
        <f t="shared" ref="FE130:FJ130" si="113">SUM(FE132:FE179,FE182:FE187)</f>
        <v>49254</v>
      </c>
      <c r="FF130" s="10">
        <f t="shared" si="113"/>
        <v>44461</v>
      </c>
      <c r="FG130" s="10">
        <f t="shared" si="113"/>
        <v>55576</v>
      </c>
      <c r="FH130" s="10">
        <f t="shared" si="113"/>
        <v>49115</v>
      </c>
      <c r="FI130" s="10">
        <f t="shared" si="113"/>
        <v>48850</v>
      </c>
      <c r="FJ130" s="10">
        <f t="shared" si="113"/>
        <v>52045</v>
      </c>
      <c r="FK130" s="10">
        <f t="shared" ref="FK130:FP130" si="114">SUM(FK132:FK179,FK182:FK191)</f>
        <v>47748</v>
      </c>
      <c r="FL130" s="10">
        <f t="shared" si="114"/>
        <v>49664</v>
      </c>
      <c r="FM130" s="10">
        <f t="shared" si="114"/>
        <v>45223</v>
      </c>
      <c r="FN130" s="10">
        <f t="shared" si="114"/>
        <v>56093</v>
      </c>
      <c r="FO130" s="10">
        <f t="shared" si="114"/>
        <v>49421</v>
      </c>
      <c r="FP130" s="10">
        <f t="shared" si="114"/>
        <v>50312</v>
      </c>
      <c r="FQ130" s="9">
        <f t="shared" si="103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15">SUM(FV132:FV179,FV182:FV191)</f>
        <v>56233</v>
      </c>
      <c r="FW130" s="12">
        <f t="shared" si="115"/>
        <v>56562</v>
      </c>
      <c r="FX130" s="10">
        <f t="shared" si="115"/>
        <v>58074</v>
      </c>
      <c r="FY130" s="12">
        <f t="shared" si="115"/>
        <v>58215</v>
      </c>
      <c r="FZ130" s="10">
        <f t="shared" si="115"/>
        <v>52815</v>
      </c>
      <c r="GA130" s="12">
        <f t="shared" si="115"/>
        <v>69465</v>
      </c>
      <c r="GB130" s="10">
        <f t="shared" si="115"/>
        <v>56496</v>
      </c>
      <c r="GC130" s="10">
        <f t="shared" si="115"/>
        <v>43288</v>
      </c>
      <c r="GD130" s="9">
        <f t="shared" si="104"/>
        <v>681025</v>
      </c>
      <c r="GE130" s="10">
        <f t="shared" ref="GE130:GL130" si="116">SUM(GE132:GE179,GE182:GE191)</f>
        <v>49726</v>
      </c>
      <c r="GF130" s="10">
        <f t="shared" si="116"/>
        <v>47609</v>
      </c>
      <c r="GG130" s="10">
        <f t="shared" si="116"/>
        <v>59035</v>
      </c>
      <c r="GH130" s="10">
        <f t="shared" si="116"/>
        <v>58801</v>
      </c>
      <c r="GI130" s="10">
        <f t="shared" si="116"/>
        <v>58762</v>
      </c>
      <c r="GJ130" s="10">
        <f t="shared" si="116"/>
        <v>54380</v>
      </c>
      <c r="GK130" s="10">
        <f t="shared" si="116"/>
        <v>56778</v>
      </c>
      <c r="GL130" s="10">
        <f t="shared" si="116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88"/>
        <v>717314</v>
      </c>
      <c r="GR130" s="10">
        <f t="shared" ref="GR130:HA130" si="117">SUM(GR132:GR179,GR182:GR191)</f>
        <v>53026</v>
      </c>
      <c r="GS130" s="10">
        <f t="shared" si="117"/>
        <v>53020</v>
      </c>
      <c r="GT130" s="10">
        <f t="shared" si="117"/>
        <v>58305</v>
      </c>
      <c r="GU130" s="10">
        <f t="shared" si="117"/>
        <v>62755</v>
      </c>
      <c r="GV130" s="10">
        <f t="shared" si="117"/>
        <v>61423</v>
      </c>
      <c r="GW130" s="10">
        <f t="shared" si="117"/>
        <v>59491</v>
      </c>
      <c r="GX130" s="10">
        <f t="shared" si="117"/>
        <v>61209</v>
      </c>
      <c r="GY130" s="10">
        <f t="shared" si="117"/>
        <v>60853</v>
      </c>
      <c r="GZ130" s="10">
        <f t="shared" si="117"/>
        <v>60920</v>
      </c>
      <c r="HA130" s="10">
        <f t="shared" si="117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94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18">SUM(HS132:HS179,HS182:HS192)</f>
        <v>54975</v>
      </c>
      <c r="HT130" s="13">
        <f t="shared" si="118"/>
        <v>73272</v>
      </c>
      <c r="HU130" s="13">
        <f t="shared" si="118"/>
        <v>76690</v>
      </c>
      <c r="HV130" s="13">
        <f t="shared" si="118"/>
        <v>73554</v>
      </c>
      <c r="HW130" s="13">
        <f t="shared" si="118"/>
        <v>74808</v>
      </c>
      <c r="HX130" s="13">
        <f t="shared" si="118"/>
        <v>76260</v>
      </c>
      <c r="HY130" s="13">
        <f t="shared" si="118"/>
        <v>78713</v>
      </c>
      <c r="HZ130" s="13">
        <f t="shared" si="118"/>
        <v>75356</v>
      </c>
      <c r="IA130" s="13">
        <f t="shared" si="118"/>
        <v>82352</v>
      </c>
      <c r="IB130" s="13">
        <f t="shared" si="118"/>
        <v>68881</v>
      </c>
      <c r="IC130" s="13">
        <f t="shared" si="118"/>
        <v>53773</v>
      </c>
      <c r="ID130" s="9">
        <f t="shared" si="107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19">SUM(IS132:IS179,IS182:IS189)</f>
        <v>57073</v>
      </c>
      <c r="IT130" s="9">
        <f t="shared" si="119"/>
        <v>80279</v>
      </c>
      <c r="IU130" s="9">
        <f t="shared" si="119"/>
        <v>83119</v>
      </c>
      <c r="IV130" s="9">
        <f t="shared" si="119"/>
        <v>85149</v>
      </c>
      <c r="IW130" s="9">
        <f t="shared" si="119"/>
        <v>80062</v>
      </c>
      <c r="IX130" s="9">
        <f t="shared" si="119"/>
        <v>84081</v>
      </c>
      <c r="IY130" s="9">
        <f t="shared" si="119"/>
        <v>87018</v>
      </c>
      <c r="IZ130" s="124">
        <f t="shared" si="119"/>
        <v>84015</v>
      </c>
      <c r="JA130" s="127">
        <f t="shared" ref="JA130" si="120">SUM(JA132:JA179,JA182:JA189)</f>
        <v>97839</v>
      </c>
      <c r="JB130" s="124">
        <f t="shared" ref="JB130:JC130" si="121">SUM(JB132:JB179,JB182:JB189)</f>
        <v>79193</v>
      </c>
      <c r="JC130" s="124">
        <f t="shared" si="121"/>
        <v>64177</v>
      </c>
      <c r="JD130" s="9">
        <f>SUM(JE130:JP130)</f>
        <v>936057</v>
      </c>
      <c r="JE130" s="9">
        <f t="shared" ref="JE130:JJ130" si="122">SUM(JE131:JE179,JE182:JE191)</f>
        <v>67512</v>
      </c>
      <c r="JF130" s="9">
        <f t="shared" si="122"/>
        <v>65581</v>
      </c>
      <c r="JG130" s="9">
        <f t="shared" si="122"/>
        <v>86555</v>
      </c>
      <c r="JH130" s="9">
        <f t="shared" si="122"/>
        <v>93686</v>
      </c>
      <c r="JI130" s="9">
        <f t="shared" si="122"/>
        <v>79254</v>
      </c>
      <c r="JJ130" s="9">
        <f t="shared" si="122"/>
        <v>74757</v>
      </c>
      <c r="JK130" s="9">
        <f t="shared" ref="JK130:JL130" si="123">SUM(JK131:JK179,JK182:JK191)</f>
        <v>80661</v>
      </c>
      <c r="JL130" s="9">
        <f t="shared" si="123"/>
        <v>79867</v>
      </c>
      <c r="JM130" s="9">
        <f t="shared" ref="JM130:JN130" si="124">SUM(JM131:JM179,JM182:JM191)</f>
        <v>80485</v>
      </c>
      <c r="JN130" s="9">
        <f t="shared" si="124"/>
        <v>88730</v>
      </c>
      <c r="JO130" s="9">
        <f t="shared" ref="JO130:JP130" si="125">SUM(JO131:JO179,JO182:JO191)</f>
        <v>75920</v>
      </c>
      <c r="JP130" s="9">
        <f t="shared" si="125"/>
        <v>63049</v>
      </c>
      <c r="JQ130" s="9">
        <f>SUM(JR130:KC130)</f>
        <v>232634</v>
      </c>
      <c r="JR130" s="9">
        <f t="shared" ref="JR130" si="126">SUM(JR131:JR179,JR182:JR191)</f>
        <v>66538</v>
      </c>
      <c r="JS130" s="9">
        <f>SUM(JS131:JS179,JS182:JS191)</f>
        <v>80204</v>
      </c>
      <c r="JT130" s="9">
        <f>SUM(JT131:JT179,JT182:JT191)</f>
        <v>85892</v>
      </c>
      <c r="JU130" s="9">
        <f t="shared" ref="JU130:KC130" si="127">SUM(JU131:JU179,JU182:JU191)</f>
        <v>0</v>
      </c>
      <c r="JV130" s="9">
        <f t="shared" si="127"/>
        <v>0</v>
      </c>
      <c r="JW130" s="9">
        <f t="shared" si="127"/>
        <v>0</v>
      </c>
      <c r="JX130" s="9">
        <f t="shared" si="127"/>
        <v>0</v>
      </c>
      <c r="JY130" s="9">
        <f t="shared" si="127"/>
        <v>0</v>
      </c>
      <c r="JZ130" s="9">
        <f t="shared" si="127"/>
        <v>0</v>
      </c>
      <c r="KA130" s="9">
        <f t="shared" si="127"/>
        <v>0</v>
      </c>
      <c r="KB130" s="9">
        <f t="shared" si="127"/>
        <v>0</v>
      </c>
      <c r="KC130" s="9">
        <f t="shared" si="127"/>
        <v>0</v>
      </c>
    </row>
    <row r="131" spans="1:289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95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1092</v>
      </c>
      <c r="JA131" s="122" t="s">
        <v>1092</v>
      </c>
      <c r="JB131" s="133" t="s">
        <v>1092</v>
      </c>
      <c r="JC131" s="133" t="s">
        <v>1092</v>
      </c>
      <c r="JD131" s="16"/>
      <c r="JE131" s="133" t="s">
        <v>1092</v>
      </c>
      <c r="JF131" s="133" t="s">
        <v>1092</v>
      </c>
      <c r="JG131" s="36" t="s">
        <v>1092</v>
      </c>
      <c r="JH131" s="36" t="s">
        <v>1092</v>
      </c>
      <c r="JI131" s="36" t="s">
        <v>1092</v>
      </c>
      <c r="JJ131" s="36" t="s">
        <v>1092</v>
      </c>
      <c r="JK131" s="36" t="s">
        <v>1092</v>
      </c>
      <c r="JL131" s="36" t="s">
        <v>1092</v>
      </c>
      <c r="JM131" s="36" t="s">
        <v>1092</v>
      </c>
      <c r="JN131" s="36" t="s">
        <v>1092</v>
      </c>
      <c r="JO131" s="36" t="s">
        <v>1092</v>
      </c>
      <c r="JP131" s="36" t="s">
        <v>1092</v>
      </c>
      <c r="JQ131" s="16"/>
      <c r="JR131" s="36" t="s">
        <v>1092</v>
      </c>
      <c r="JS131" s="36" t="s">
        <v>1092</v>
      </c>
      <c r="JT131" s="36" t="s">
        <v>1092</v>
      </c>
      <c r="JU131" s="36"/>
      <c r="JV131" s="36"/>
      <c r="JW131" s="36"/>
      <c r="JX131" s="36"/>
      <c r="JY131" s="36"/>
      <c r="JZ131" s="36"/>
      <c r="KA131" s="36"/>
      <c r="KB131" s="36"/>
      <c r="KC131" s="36"/>
    </row>
    <row r="132" spans="1:289">
      <c r="A132" s="50" t="s">
        <v>486</v>
      </c>
      <c r="B132" s="39" t="s">
        <v>487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28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88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94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95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107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108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 t="shared" ref="JD132:JD179" si="129">SUM(JE132:JP132)</f>
        <v>126024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  <c r="JJ132" s="36">
        <v>9233</v>
      </c>
      <c r="JK132" s="36">
        <v>10682</v>
      </c>
      <c r="JL132" s="36">
        <v>10796</v>
      </c>
      <c r="JM132" s="36">
        <v>10171</v>
      </c>
      <c r="JN132" s="36">
        <v>11622</v>
      </c>
      <c r="JO132" s="36">
        <v>8850</v>
      </c>
      <c r="JP132" s="36">
        <v>7843</v>
      </c>
      <c r="JQ132" s="16">
        <f t="shared" ref="JQ132:JQ183" si="130">SUM(JR132:KC132)</f>
        <v>31990</v>
      </c>
      <c r="JR132" s="36">
        <v>9399</v>
      </c>
      <c r="JS132" s="36">
        <v>10334</v>
      </c>
      <c r="JT132" s="36">
        <v>12257</v>
      </c>
      <c r="JU132" s="36"/>
      <c r="JV132" s="36"/>
      <c r="JW132" s="36"/>
      <c r="JX132" s="36"/>
      <c r="JY132" s="36"/>
      <c r="JZ132" s="36"/>
      <c r="KA132" s="36"/>
      <c r="KB132" s="36"/>
      <c r="KC132" s="36"/>
    </row>
    <row r="133" spans="1:289">
      <c r="A133" s="15" t="s">
        <v>488</v>
      </c>
      <c r="B133" s="39" t="s">
        <v>489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28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31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94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95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107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108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 t="shared" si="129"/>
        <v>109860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  <c r="JJ133" s="36">
        <v>7944</v>
      </c>
      <c r="JK133" s="36">
        <v>9149</v>
      </c>
      <c r="JL133" s="36">
        <v>9661</v>
      </c>
      <c r="JM133" s="36">
        <v>10426</v>
      </c>
      <c r="JN133" s="36">
        <v>11208</v>
      </c>
      <c r="JO133" s="36">
        <v>9116</v>
      </c>
      <c r="JP133" s="36">
        <v>6729</v>
      </c>
      <c r="JQ133" s="16">
        <f t="shared" si="130"/>
        <v>28144</v>
      </c>
      <c r="JR133" s="36">
        <v>7328</v>
      </c>
      <c r="JS133" s="36">
        <v>9577</v>
      </c>
      <c r="JT133" s="36">
        <v>11239</v>
      </c>
      <c r="JU133" s="36"/>
      <c r="JV133" s="36"/>
      <c r="JW133" s="36"/>
      <c r="JX133" s="36"/>
      <c r="JY133" s="36"/>
      <c r="JZ133" s="36"/>
      <c r="KA133" s="36"/>
      <c r="KB133" s="36"/>
      <c r="KC133" s="36"/>
    </row>
    <row r="134" spans="1:289">
      <c r="A134" s="15" t="s">
        <v>490</v>
      </c>
      <c r="B134" s="39" t="s">
        <v>491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28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95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1092</v>
      </c>
      <c r="JA134" s="122" t="s">
        <v>1092</v>
      </c>
      <c r="JB134" s="133" t="s">
        <v>1092</v>
      </c>
      <c r="JC134" s="133" t="s">
        <v>1092</v>
      </c>
      <c r="JD134" s="16">
        <f t="shared" si="129"/>
        <v>0</v>
      </c>
      <c r="JE134" s="133" t="s">
        <v>1092</v>
      </c>
      <c r="JF134" s="133" t="s">
        <v>1092</v>
      </c>
      <c r="JG134" s="36" t="s">
        <v>1092</v>
      </c>
      <c r="JH134" s="36" t="s">
        <v>1092</v>
      </c>
      <c r="JI134" s="36" t="s">
        <v>1092</v>
      </c>
      <c r="JJ134" s="36" t="s">
        <v>1092</v>
      </c>
      <c r="JK134" s="36" t="s">
        <v>1092</v>
      </c>
      <c r="JL134" s="36" t="s">
        <v>1092</v>
      </c>
      <c r="JM134" s="36" t="s">
        <v>1092</v>
      </c>
      <c r="JN134" s="36" t="s">
        <v>1092</v>
      </c>
      <c r="JO134" s="36" t="s">
        <v>1092</v>
      </c>
      <c r="JP134" s="36" t="s">
        <v>1092</v>
      </c>
      <c r="JQ134" s="16"/>
      <c r="JR134" s="36" t="s">
        <v>1092</v>
      </c>
      <c r="JS134" s="36" t="s">
        <v>1092</v>
      </c>
      <c r="JT134" s="36" t="s">
        <v>1092</v>
      </c>
      <c r="JU134" s="36"/>
      <c r="JV134" s="36"/>
      <c r="JW134" s="36"/>
      <c r="JX134" s="36"/>
      <c r="JY134" s="36"/>
      <c r="JZ134" s="36"/>
      <c r="KA134" s="36"/>
      <c r="KB134" s="36"/>
      <c r="KC134" s="36"/>
    </row>
    <row r="135" spans="1:289">
      <c r="A135" s="15" t="s">
        <v>492</v>
      </c>
      <c r="B135" s="39" t="s">
        <v>493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32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28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33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34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31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35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36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107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108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 t="shared" si="129"/>
        <v>92347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  <c r="JJ135" s="36">
        <v>7217</v>
      </c>
      <c r="JK135" s="36">
        <v>8697</v>
      </c>
      <c r="JL135" s="36">
        <v>9399</v>
      </c>
      <c r="JM135" s="36">
        <v>7642</v>
      </c>
      <c r="JN135" s="36">
        <v>9038</v>
      </c>
      <c r="JO135" s="36">
        <v>7157</v>
      </c>
      <c r="JP135" s="36">
        <v>5619</v>
      </c>
      <c r="JQ135" s="16">
        <f t="shared" si="130"/>
        <v>20270</v>
      </c>
      <c r="JR135" s="36">
        <v>5891</v>
      </c>
      <c r="JS135" s="36">
        <v>7277</v>
      </c>
      <c r="JT135" s="36">
        <v>7102</v>
      </c>
      <c r="JU135" s="36"/>
      <c r="JV135" s="36"/>
      <c r="JW135" s="36"/>
      <c r="JX135" s="36"/>
      <c r="JY135" s="36"/>
      <c r="JZ135" s="36"/>
      <c r="KA135" s="36"/>
      <c r="KB135" s="36"/>
      <c r="KC135" s="36"/>
    </row>
    <row r="136" spans="1:289">
      <c r="A136" s="15" t="s">
        <v>494</v>
      </c>
      <c r="B136" s="39" t="s">
        <v>495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32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28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33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34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31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35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36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107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108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 t="shared" si="129"/>
        <v>33638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  <c r="JJ136" s="36">
        <v>2562</v>
      </c>
      <c r="JK136" s="36">
        <v>3314</v>
      </c>
      <c r="JL136" s="36">
        <v>3114</v>
      </c>
      <c r="JM136" s="36">
        <v>2900</v>
      </c>
      <c r="JN136" s="36">
        <v>3038</v>
      </c>
      <c r="JO136" s="36">
        <v>2824</v>
      </c>
      <c r="JP136" s="36">
        <v>2189</v>
      </c>
      <c r="JQ136" s="16">
        <f t="shared" si="130"/>
        <v>8907</v>
      </c>
      <c r="JR136" s="36">
        <v>2329</v>
      </c>
      <c r="JS136" s="36">
        <v>3914</v>
      </c>
      <c r="JT136" s="36">
        <v>2664</v>
      </c>
      <c r="JU136" s="36"/>
      <c r="JV136" s="36"/>
      <c r="JW136" s="36"/>
      <c r="JX136" s="36"/>
      <c r="JY136" s="36"/>
      <c r="JZ136" s="36"/>
      <c r="KA136" s="36"/>
      <c r="KB136" s="36"/>
      <c r="KC136" s="36"/>
    </row>
    <row r="137" spans="1:289">
      <c r="A137" s="15" t="s">
        <v>496</v>
      </c>
      <c r="B137" s="39" t="s">
        <v>497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32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28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33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34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31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35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36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107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108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 t="shared" si="129"/>
        <v>17258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  <c r="JJ137" s="36">
        <v>1737</v>
      </c>
      <c r="JK137" s="36">
        <v>1446</v>
      </c>
      <c r="JL137" s="36">
        <v>1336</v>
      </c>
      <c r="JM137" s="36">
        <v>1589</v>
      </c>
      <c r="JN137" s="36">
        <v>1844</v>
      </c>
      <c r="JO137" s="36">
        <v>1485</v>
      </c>
      <c r="JP137" s="36">
        <v>1046</v>
      </c>
      <c r="JQ137" s="16">
        <f t="shared" si="130"/>
        <v>4539</v>
      </c>
      <c r="JR137" s="36">
        <v>942</v>
      </c>
      <c r="JS137" s="36">
        <v>1901</v>
      </c>
      <c r="JT137" s="36">
        <v>1696</v>
      </c>
      <c r="JU137" s="36"/>
      <c r="JV137" s="36"/>
      <c r="JW137" s="36"/>
      <c r="JX137" s="36"/>
      <c r="JY137" s="36"/>
      <c r="JZ137" s="36"/>
      <c r="KA137" s="36"/>
      <c r="KB137" s="36"/>
      <c r="KC137" s="36"/>
    </row>
    <row r="138" spans="1:289">
      <c r="A138" s="15" t="s">
        <v>498</v>
      </c>
      <c r="B138" s="39" t="s">
        <v>499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32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28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33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34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31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35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36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107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108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 t="shared" si="129"/>
        <v>15189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  <c r="JJ138" s="36">
        <v>1065</v>
      </c>
      <c r="JK138" s="36">
        <v>1459</v>
      </c>
      <c r="JL138" s="36">
        <v>1288</v>
      </c>
      <c r="JM138" s="36">
        <v>1393</v>
      </c>
      <c r="JN138" s="36">
        <v>1728</v>
      </c>
      <c r="JO138" s="36">
        <v>1257</v>
      </c>
      <c r="JP138" s="36">
        <v>900</v>
      </c>
      <c r="JQ138" s="16">
        <f t="shared" si="130"/>
        <v>4955</v>
      </c>
      <c r="JR138" s="36">
        <v>1057</v>
      </c>
      <c r="JS138" s="36">
        <v>2399</v>
      </c>
      <c r="JT138" s="36">
        <v>1499</v>
      </c>
      <c r="JU138" s="36"/>
      <c r="JV138" s="36"/>
      <c r="JW138" s="36"/>
      <c r="JX138" s="36"/>
      <c r="JY138" s="36"/>
      <c r="JZ138" s="36"/>
      <c r="KA138" s="36"/>
      <c r="KB138" s="36"/>
      <c r="KC138" s="36"/>
    </row>
    <row r="139" spans="1:289">
      <c r="A139" s="15" t="s">
        <v>500</v>
      </c>
      <c r="B139" s="39" t="s">
        <v>501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32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28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33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34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31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35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36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107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108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 t="shared" si="129"/>
        <v>44080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  <c r="JJ139" s="36">
        <v>3433</v>
      </c>
      <c r="JK139" s="36">
        <v>4047</v>
      </c>
      <c r="JL139" s="36">
        <v>3767</v>
      </c>
      <c r="JM139" s="36">
        <v>3307</v>
      </c>
      <c r="JN139" s="36">
        <v>3706</v>
      </c>
      <c r="JO139" s="36">
        <v>3944</v>
      </c>
      <c r="JP139" s="36">
        <v>2288</v>
      </c>
      <c r="JQ139" s="16">
        <f t="shared" si="130"/>
        <v>9506</v>
      </c>
      <c r="JR139" s="36">
        <v>2761</v>
      </c>
      <c r="JS139" s="36">
        <v>3200</v>
      </c>
      <c r="JT139" s="36">
        <v>3545</v>
      </c>
      <c r="JU139" s="36"/>
      <c r="JV139" s="36"/>
      <c r="JW139" s="36"/>
      <c r="JX139" s="36"/>
      <c r="JY139" s="36"/>
      <c r="JZ139" s="36"/>
      <c r="KA139" s="36"/>
      <c r="KB139" s="36"/>
      <c r="KC139" s="36"/>
    </row>
    <row r="140" spans="1:289">
      <c r="A140" s="15" t="s">
        <v>502</v>
      </c>
      <c r="B140" s="39" t="s">
        <v>503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32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28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33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34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31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35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36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37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38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 t="shared" si="129"/>
        <v>11408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  <c r="JJ140" s="36">
        <v>960</v>
      </c>
      <c r="JK140" s="36">
        <v>1064</v>
      </c>
      <c r="JL140" s="36">
        <v>917</v>
      </c>
      <c r="JM140" s="36">
        <v>1090</v>
      </c>
      <c r="JN140" s="36">
        <v>1329</v>
      </c>
      <c r="JO140" s="36">
        <v>979</v>
      </c>
      <c r="JP140" s="36">
        <v>599</v>
      </c>
      <c r="JQ140" s="16">
        <f t="shared" si="130"/>
        <v>2662</v>
      </c>
      <c r="JR140" s="36">
        <v>699</v>
      </c>
      <c r="JS140" s="36">
        <v>802</v>
      </c>
      <c r="JT140" s="36">
        <v>1161</v>
      </c>
      <c r="JU140" s="36"/>
      <c r="JV140" s="36"/>
      <c r="JW140" s="36"/>
      <c r="JX140" s="36"/>
      <c r="JY140" s="36"/>
      <c r="JZ140" s="36"/>
      <c r="KA140" s="36"/>
      <c r="KB140" s="36"/>
      <c r="KC140" s="36"/>
    </row>
    <row r="141" spans="1:289">
      <c r="A141" s="15" t="s">
        <v>504</v>
      </c>
      <c r="B141" s="39" t="s">
        <v>505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32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28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33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34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31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35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36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37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38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 t="shared" si="129"/>
        <v>15872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  <c r="JJ141" s="36">
        <v>1511</v>
      </c>
      <c r="JK141" s="36">
        <v>1406</v>
      </c>
      <c r="JL141" s="36">
        <v>1016</v>
      </c>
      <c r="JM141" s="36">
        <v>1092</v>
      </c>
      <c r="JN141" s="36">
        <v>1351</v>
      </c>
      <c r="JO141" s="36">
        <v>1049</v>
      </c>
      <c r="JP141" s="36">
        <v>757</v>
      </c>
      <c r="JQ141" s="16">
        <f t="shared" si="130"/>
        <v>4165</v>
      </c>
      <c r="JR141" s="36">
        <v>993</v>
      </c>
      <c r="JS141" s="36">
        <v>1764</v>
      </c>
      <c r="JT141" s="36">
        <v>1408</v>
      </c>
      <c r="JU141" s="36"/>
      <c r="JV141" s="36"/>
      <c r="JW141" s="36"/>
      <c r="JX141" s="36"/>
      <c r="JY141" s="36"/>
      <c r="JZ141" s="36"/>
      <c r="KA141" s="36"/>
      <c r="KB141" s="36"/>
      <c r="KC141" s="36"/>
    </row>
    <row r="142" spans="1:289">
      <c r="A142" s="15" t="s">
        <v>506</v>
      </c>
      <c r="B142" s="39" t="s">
        <v>507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32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28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33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34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31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35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36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37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38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 t="shared" si="129"/>
        <v>11591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  <c r="JJ142" s="36">
        <v>1097</v>
      </c>
      <c r="JK142" s="36">
        <v>1024</v>
      </c>
      <c r="JL142" s="36">
        <v>1014</v>
      </c>
      <c r="JM142" s="36">
        <v>1130</v>
      </c>
      <c r="JN142" s="36">
        <v>1120</v>
      </c>
      <c r="JO142" s="36">
        <v>972</v>
      </c>
      <c r="JP142" s="36">
        <v>620</v>
      </c>
      <c r="JQ142" s="16">
        <f t="shared" si="130"/>
        <v>2634</v>
      </c>
      <c r="JR142" s="36">
        <v>755</v>
      </c>
      <c r="JS142" s="36">
        <v>814</v>
      </c>
      <c r="JT142" s="36">
        <v>1065</v>
      </c>
      <c r="JU142" s="36"/>
      <c r="JV142" s="36"/>
      <c r="JW142" s="36"/>
      <c r="JX142" s="36"/>
      <c r="JY142" s="36"/>
      <c r="JZ142" s="36"/>
      <c r="KA142" s="36"/>
      <c r="KB142" s="36"/>
      <c r="KC142" s="36"/>
    </row>
    <row r="143" spans="1:289">
      <c r="A143" s="15" t="s">
        <v>508</v>
      </c>
      <c r="B143" s="39" t="s">
        <v>509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32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28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33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34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31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35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36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37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38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 t="shared" si="129"/>
        <v>11227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  <c r="JJ143" s="36">
        <v>795</v>
      </c>
      <c r="JK143" s="36">
        <v>1040</v>
      </c>
      <c r="JL143" s="36">
        <v>1006</v>
      </c>
      <c r="JM143" s="36">
        <v>1034</v>
      </c>
      <c r="JN143" s="36">
        <v>1080</v>
      </c>
      <c r="JO143" s="36">
        <v>980</v>
      </c>
      <c r="JP143" s="36">
        <v>648</v>
      </c>
      <c r="JQ143" s="16">
        <f t="shared" si="130"/>
        <v>3584</v>
      </c>
      <c r="JR143" s="36">
        <v>795</v>
      </c>
      <c r="JS143" s="36">
        <v>1716</v>
      </c>
      <c r="JT143" s="36">
        <v>1073</v>
      </c>
      <c r="JU143" s="36"/>
      <c r="JV143" s="36"/>
      <c r="JW143" s="36"/>
      <c r="JX143" s="36"/>
      <c r="JY143" s="36"/>
      <c r="JZ143" s="36"/>
      <c r="KA143" s="36"/>
      <c r="KB143" s="36"/>
      <c r="KC143" s="36"/>
    </row>
    <row r="144" spans="1:289">
      <c r="A144" s="15" t="s">
        <v>510</v>
      </c>
      <c r="B144" s="39" t="s">
        <v>511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32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28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33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34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31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35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36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37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38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 t="shared" si="129"/>
        <v>23305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  <c r="JJ144" s="36">
        <v>1797</v>
      </c>
      <c r="JK144" s="36">
        <v>2212</v>
      </c>
      <c r="JL144" s="36">
        <v>2520</v>
      </c>
      <c r="JM144" s="36">
        <v>2155</v>
      </c>
      <c r="JN144" s="36">
        <v>2337</v>
      </c>
      <c r="JO144" s="36">
        <v>2272</v>
      </c>
      <c r="JP144" s="36">
        <v>1449</v>
      </c>
      <c r="JQ144" s="16">
        <f t="shared" si="130"/>
        <v>5412</v>
      </c>
      <c r="JR144" s="36">
        <v>1632</v>
      </c>
      <c r="JS144" s="36">
        <v>1512</v>
      </c>
      <c r="JT144" s="36">
        <v>2268</v>
      </c>
      <c r="JU144" s="36"/>
      <c r="JV144" s="36"/>
      <c r="JW144" s="36"/>
      <c r="JX144" s="36"/>
      <c r="JY144" s="36"/>
      <c r="JZ144" s="36"/>
      <c r="KA144" s="36"/>
      <c r="KB144" s="36"/>
      <c r="KC144" s="36"/>
    </row>
    <row r="145" spans="1:289">
      <c r="A145" s="15" t="s">
        <v>512</v>
      </c>
      <c r="B145" s="39" t="s">
        <v>513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32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28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33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34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31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35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36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37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38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 t="shared" si="129"/>
        <v>9502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  <c r="JJ145" s="36">
        <v>713</v>
      </c>
      <c r="JK145" s="36">
        <v>703</v>
      </c>
      <c r="JL145" s="36">
        <v>675</v>
      </c>
      <c r="JM145" s="36">
        <v>825</v>
      </c>
      <c r="JN145" s="36">
        <v>892</v>
      </c>
      <c r="JO145" s="36">
        <v>701</v>
      </c>
      <c r="JP145" s="36">
        <v>807</v>
      </c>
      <c r="JQ145" s="16">
        <f t="shared" si="130"/>
        <v>2363</v>
      </c>
      <c r="JR145" s="36">
        <v>712</v>
      </c>
      <c r="JS145" s="36">
        <v>752</v>
      </c>
      <c r="JT145" s="36">
        <v>899</v>
      </c>
      <c r="JU145" s="36"/>
      <c r="JV145" s="36"/>
      <c r="JW145" s="36"/>
      <c r="JX145" s="36"/>
      <c r="JY145" s="36"/>
      <c r="JZ145" s="36"/>
      <c r="KA145" s="36"/>
      <c r="KB145" s="36"/>
      <c r="KC145" s="36"/>
    </row>
    <row r="146" spans="1:289">
      <c r="A146" s="15" t="s">
        <v>514</v>
      </c>
      <c r="B146" s="39" t="s">
        <v>515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32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28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33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34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31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35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36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37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38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 t="shared" si="129"/>
        <v>10509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  <c r="JJ146" s="36">
        <v>767</v>
      </c>
      <c r="JK146" s="36">
        <v>993</v>
      </c>
      <c r="JL146" s="36">
        <v>984</v>
      </c>
      <c r="JM146" s="36">
        <v>835</v>
      </c>
      <c r="JN146" s="36">
        <v>983</v>
      </c>
      <c r="JO146" s="36">
        <v>759</v>
      </c>
      <c r="JP146" s="36">
        <v>1009</v>
      </c>
      <c r="JQ146" s="16">
        <f t="shared" si="130"/>
        <v>2358</v>
      </c>
      <c r="JR146" s="36">
        <v>592</v>
      </c>
      <c r="JS146" s="36">
        <v>784</v>
      </c>
      <c r="JT146" s="36">
        <v>982</v>
      </c>
      <c r="JU146" s="36"/>
      <c r="JV146" s="36"/>
      <c r="JW146" s="36"/>
      <c r="JX146" s="36"/>
      <c r="JY146" s="36"/>
      <c r="JZ146" s="36"/>
      <c r="KA146" s="36"/>
      <c r="KB146" s="36"/>
      <c r="KC146" s="36"/>
    </row>
    <row r="147" spans="1:289">
      <c r="A147" s="15" t="s">
        <v>516</v>
      </c>
      <c r="B147" s="39" t="s">
        <v>517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32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28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33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34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31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35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36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37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38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 t="shared" si="129"/>
        <v>13087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  <c r="JJ147" s="36">
        <v>1075</v>
      </c>
      <c r="JK147" s="36">
        <v>798</v>
      </c>
      <c r="JL147" s="36">
        <v>948</v>
      </c>
      <c r="JM147" s="36">
        <v>1060</v>
      </c>
      <c r="JN147" s="36">
        <v>1347</v>
      </c>
      <c r="JO147" s="36">
        <v>1193</v>
      </c>
      <c r="JP147" s="36">
        <v>1078</v>
      </c>
      <c r="JQ147" s="16">
        <f t="shared" si="130"/>
        <v>4124</v>
      </c>
      <c r="JR147" s="36">
        <v>997</v>
      </c>
      <c r="JS147" s="36">
        <v>1934</v>
      </c>
      <c r="JT147" s="36">
        <v>1193</v>
      </c>
      <c r="JU147" s="36"/>
      <c r="JV147" s="36"/>
      <c r="JW147" s="36"/>
      <c r="JX147" s="36"/>
      <c r="JY147" s="36"/>
      <c r="JZ147" s="36"/>
      <c r="KA147" s="36"/>
      <c r="KB147" s="36"/>
      <c r="KC147" s="36"/>
    </row>
    <row r="148" spans="1:289">
      <c r="A148" s="15" t="s">
        <v>518</v>
      </c>
      <c r="B148" s="39" t="s">
        <v>519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32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28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33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34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31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35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36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37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38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 t="shared" si="129"/>
        <v>8114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  <c r="JJ148" s="36">
        <v>624</v>
      </c>
      <c r="JK148" s="36">
        <v>653</v>
      </c>
      <c r="JL148" s="36">
        <v>708</v>
      </c>
      <c r="JM148" s="36">
        <v>692</v>
      </c>
      <c r="JN148" s="36">
        <v>842</v>
      </c>
      <c r="JO148" s="36">
        <v>695</v>
      </c>
      <c r="JP148" s="36">
        <v>489</v>
      </c>
      <c r="JQ148" s="16">
        <f t="shared" si="130"/>
        <v>2019</v>
      </c>
      <c r="JR148" s="36">
        <v>592</v>
      </c>
      <c r="JS148" s="36">
        <v>677</v>
      </c>
      <c r="JT148" s="36">
        <v>750</v>
      </c>
      <c r="JU148" s="36"/>
      <c r="JV148" s="36"/>
      <c r="JW148" s="36"/>
      <c r="JX148" s="36"/>
      <c r="JY148" s="36"/>
      <c r="JZ148" s="36"/>
      <c r="KA148" s="36"/>
      <c r="KB148" s="36"/>
      <c r="KC148" s="36"/>
    </row>
    <row r="149" spans="1:289">
      <c r="A149" s="15" t="s">
        <v>520</v>
      </c>
      <c r="B149" s="39" t="s">
        <v>521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32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28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33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34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31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35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36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37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38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 t="shared" si="129"/>
        <v>621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  <c r="JJ149" s="36">
        <v>46</v>
      </c>
      <c r="JK149" s="36">
        <v>62</v>
      </c>
      <c r="JL149" s="36">
        <v>75</v>
      </c>
      <c r="JM149" s="36">
        <v>55</v>
      </c>
      <c r="JN149" s="36">
        <v>59</v>
      </c>
      <c r="JO149" s="36">
        <v>44</v>
      </c>
      <c r="JP149" s="36">
        <v>35</v>
      </c>
      <c r="JQ149" s="16">
        <f t="shared" si="130"/>
        <v>139</v>
      </c>
      <c r="JR149" s="36">
        <v>25</v>
      </c>
      <c r="JS149" s="36">
        <v>46</v>
      </c>
      <c r="JT149" s="36">
        <v>68</v>
      </c>
      <c r="JU149" s="36"/>
      <c r="JV149" s="36"/>
      <c r="JW149" s="36"/>
      <c r="JX149" s="36"/>
      <c r="JY149" s="36"/>
      <c r="JZ149" s="36"/>
      <c r="KA149" s="36"/>
      <c r="KB149" s="36"/>
      <c r="KC149" s="36"/>
    </row>
    <row r="150" spans="1:289">
      <c r="A150" s="15" t="s">
        <v>522</v>
      </c>
      <c r="B150" s="39" t="s">
        <v>523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32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28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33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34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31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35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36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37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>
        <f t="shared" si="138"/>
        <v>10</v>
      </c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 t="shared" si="129"/>
        <v>4</v>
      </c>
      <c r="JE150" s="133">
        <v>0</v>
      </c>
      <c r="JF150" s="133">
        <v>0</v>
      </c>
      <c r="JG150" s="36" t="s">
        <v>1092</v>
      </c>
      <c r="JH150" s="36">
        <v>0</v>
      </c>
      <c r="JI150" s="36">
        <v>1</v>
      </c>
      <c r="JJ150" s="36" t="s">
        <v>1092</v>
      </c>
      <c r="JK150" s="36">
        <v>0</v>
      </c>
      <c r="JL150" s="36">
        <v>1</v>
      </c>
      <c r="JM150" s="36">
        <v>1</v>
      </c>
      <c r="JN150" s="36">
        <v>1</v>
      </c>
      <c r="JO150" s="36">
        <v>0</v>
      </c>
      <c r="JP150" s="36" t="s">
        <v>1092</v>
      </c>
      <c r="JQ150" s="16">
        <f t="shared" si="130"/>
        <v>1</v>
      </c>
      <c r="JR150" s="36" t="s">
        <v>1092</v>
      </c>
      <c r="JS150" s="36">
        <v>1</v>
      </c>
      <c r="JT150" s="36" t="s">
        <v>1092</v>
      </c>
      <c r="JU150" s="36"/>
      <c r="JV150" s="36"/>
      <c r="JW150" s="36"/>
      <c r="JX150" s="36"/>
      <c r="JY150" s="36"/>
      <c r="JZ150" s="36"/>
      <c r="KA150" s="36"/>
      <c r="KB150" s="36"/>
      <c r="KC150" s="36"/>
    </row>
    <row r="151" spans="1:289">
      <c r="A151" s="15" t="s">
        <v>524</v>
      </c>
      <c r="B151" s="39" t="s">
        <v>525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32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28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33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34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31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35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36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37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38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 t="shared" si="129"/>
        <v>320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  <c r="JJ151" s="36">
        <v>16</v>
      </c>
      <c r="JK151" s="36">
        <v>22</v>
      </c>
      <c r="JL151" s="36">
        <v>25</v>
      </c>
      <c r="JM151" s="36">
        <v>50</v>
      </c>
      <c r="JN151" s="36">
        <v>45</v>
      </c>
      <c r="JO151" s="36">
        <v>25</v>
      </c>
      <c r="JP151" s="36">
        <v>14</v>
      </c>
      <c r="JQ151" s="16">
        <f t="shared" si="130"/>
        <v>52</v>
      </c>
      <c r="JR151" s="36">
        <v>13</v>
      </c>
      <c r="JS151" s="36">
        <v>13</v>
      </c>
      <c r="JT151" s="36">
        <v>26</v>
      </c>
      <c r="JU151" s="36"/>
      <c r="JV151" s="36"/>
      <c r="JW151" s="36"/>
      <c r="JX151" s="36"/>
      <c r="JY151" s="36"/>
      <c r="JZ151" s="36"/>
      <c r="KA151" s="36"/>
      <c r="KB151" s="36"/>
      <c r="KC151" s="36"/>
    </row>
    <row r="152" spans="1:289">
      <c r="A152" s="15" t="s">
        <v>526</v>
      </c>
      <c r="B152" s="39" t="s">
        <v>527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32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28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33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34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31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35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36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37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38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 t="shared" si="129"/>
        <v>553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  <c r="JJ152" s="36">
        <v>54</v>
      </c>
      <c r="JK152" s="36">
        <v>64</v>
      </c>
      <c r="JL152" s="36">
        <v>32</v>
      </c>
      <c r="JM152" s="36">
        <v>42</v>
      </c>
      <c r="JN152" s="36">
        <v>48</v>
      </c>
      <c r="JO152" s="36">
        <v>42</v>
      </c>
      <c r="JP152" s="36">
        <v>37</v>
      </c>
      <c r="JQ152" s="16">
        <f t="shared" si="130"/>
        <v>118</v>
      </c>
      <c r="JR152" s="36">
        <v>27</v>
      </c>
      <c r="JS152" s="36">
        <v>46</v>
      </c>
      <c r="JT152" s="36">
        <v>45</v>
      </c>
      <c r="JU152" s="36"/>
      <c r="JV152" s="36"/>
      <c r="JW152" s="36"/>
      <c r="JX152" s="36"/>
      <c r="JY152" s="36"/>
      <c r="JZ152" s="36"/>
      <c r="KA152" s="36"/>
      <c r="KB152" s="36"/>
      <c r="KC152" s="36"/>
    </row>
    <row r="153" spans="1:289">
      <c r="A153" s="15" t="s">
        <v>528</v>
      </c>
      <c r="B153" s="39" t="s">
        <v>529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32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28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33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34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31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35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36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37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38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 t="shared" si="129"/>
        <v>97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  <c r="JJ153" s="36">
        <v>10</v>
      </c>
      <c r="JK153" s="36">
        <v>10</v>
      </c>
      <c r="JL153" s="36">
        <v>6</v>
      </c>
      <c r="JM153" s="36">
        <v>4</v>
      </c>
      <c r="JN153" s="36">
        <v>9</v>
      </c>
      <c r="JO153" s="36">
        <v>9</v>
      </c>
      <c r="JP153" s="36">
        <v>5</v>
      </c>
      <c r="JQ153" s="16">
        <f t="shared" si="130"/>
        <v>33</v>
      </c>
      <c r="JR153" s="36">
        <v>3</v>
      </c>
      <c r="JS153" s="36">
        <v>26</v>
      </c>
      <c r="JT153" s="36">
        <v>4</v>
      </c>
      <c r="JU153" s="36"/>
      <c r="JV153" s="36"/>
      <c r="JW153" s="36"/>
      <c r="JX153" s="36"/>
      <c r="JY153" s="36"/>
      <c r="JZ153" s="36"/>
      <c r="KA153" s="36"/>
      <c r="KB153" s="36"/>
      <c r="KC153" s="36"/>
    </row>
    <row r="154" spans="1:289">
      <c r="A154" s="15" t="s">
        <v>530</v>
      </c>
      <c r="B154" s="39" t="s">
        <v>531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32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28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33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34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31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35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36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37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>
        <f t="shared" si="138"/>
        <v>20</v>
      </c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1092</v>
      </c>
      <c r="JC154" s="133">
        <v>2</v>
      </c>
      <c r="JD154" s="16">
        <f t="shared" si="129"/>
        <v>18</v>
      </c>
      <c r="JE154" s="133">
        <v>1</v>
      </c>
      <c r="JF154" s="133">
        <v>1</v>
      </c>
      <c r="JG154" s="36" t="s">
        <v>1092</v>
      </c>
      <c r="JH154" s="36">
        <v>1</v>
      </c>
      <c r="JI154" s="36">
        <v>2</v>
      </c>
      <c r="JJ154" s="36">
        <v>4</v>
      </c>
      <c r="JK154" s="36">
        <v>2</v>
      </c>
      <c r="JL154" s="36">
        <v>2</v>
      </c>
      <c r="JM154" s="36" t="s">
        <v>1092</v>
      </c>
      <c r="JN154" s="36">
        <v>2</v>
      </c>
      <c r="JO154" s="36">
        <v>3</v>
      </c>
      <c r="JP154" s="36" t="s">
        <v>1092</v>
      </c>
      <c r="JQ154" s="16">
        <f t="shared" si="130"/>
        <v>15</v>
      </c>
      <c r="JR154" s="36" t="s">
        <v>1092</v>
      </c>
      <c r="JS154" s="36">
        <v>14</v>
      </c>
      <c r="JT154" s="36">
        <v>1</v>
      </c>
      <c r="JU154" s="36"/>
      <c r="JV154" s="36"/>
      <c r="JW154" s="36"/>
      <c r="JX154" s="36"/>
      <c r="JY154" s="36"/>
      <c r="JZ154" s="36"/>
      <c r="KA154" s="36"/>
      <c r="KB154" s="36"/>
      <c r="KC154" s="36"/>
    </row>
    <row r="155" spans="1:289">
      <c r="A155" s="50" t="s">
        <v>532</v>
      </c>
      <c r="B155" s="39" t="s">
        <v>533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32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28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33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34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31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36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1092</v>
      </c>
      <c r="JA155" s="122" t="s">
        <v>1092</v>
      </c>
      <c r="JB155" s="133" t="s">
        <v>1092</v>
      </c>
      <c r="JC155" s="133" t="s">
        <v>1092</v>
      </c>
      <c r="JD155" s="16">
        <f t="shared" si="129"/>
        <v>0</v>
      </c>
      <c r="JE155" s="133" t="s">
        <v>1092</v>
      </c>
      <c r="JF155" s="133" t="s">
        <v>1092</v>
      </c>
      <c r="JG155" s="36" t="s">
        <v>1092</v>
      </c>
      <c r="JH155" s="36" t="s">
        <v>1092</v>
      </c>
      <c r="JI155" s="36" t="s">
        <v>1092</v>
      </c>
      <c r="JJ155" s="36" t="s">
        <v>1092</v>
      </c>
      <c r="JK155" s="36" t="s">
        <v>1092</v>
      </c>
      <c r="JL155" s="36" t="s">
        <v>1092</v>
      </c>
      <c r="JM155" s="36" t="s">
        <v>1092</v>
      </c>
      <c r="JN155" s="36" t="s">
        <v>1092</v>
      </c>
      <c r="JO155" s="36" t="s">
        <v>1092</v>
      </c>
      <c r="JP155" s="36" t="s">
        <v>1092</v>
      </c>
      <c r="JQ155" s="16"/>
      <c r="JR155" s="36" t="s">
        <v>1092</v>
      </c>
      <c r="JS155" s="36" t="s">
        <v>1092</v>
      </c>
      <c r="JT155" s="36" t="s">
        <v>1092</v>
      </c>
      <c r="JU155" s="36"/>
      <c r="JV155" s="36"/>
      <c r="JW155" s="36"/>
      <c r="JX155" s="36"/>
      <c r="JY155" s="36"/>
      <c r="JZ155" s="36"/>
      <c r="KA155" s="36"/>
      <c r="KB155" s="36"/>
      <c r="KC155" s="36"/>
    </row>
    <row r="156" spans="1:289">
      <c r="A156" s="15" t="s">
        <v>534</v>
      </c>
      <c r="B156" s="39" t="s">
        <v>535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32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28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33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34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31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36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37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1092</v>
      </c>
      <c r="JA156" s="122" t="s">
        <v>1092</v>
      </c>
      <c r="JB156" s="133" t="s">
        <v>1092</v>
      </c>
      <c r="JC156" s="133" t="s">
        <v>1092</v>
      </c>
      <c r="JD156" s="16">
        <f t="shared" si="129"/>
        <v>0</v>
      </c>
      <c r="JE156" s="133" t="s">
        <v>1092</v>
      </c>
      <c r="JF156" s="133" t="s">
        <v>1092</v>
      </c>
      <c r="JG156" s="36" t="s">
        <v>1092</v>
      </c>
      <c r="JH156" s="36" t="s">
        <v>1092</v>
      </c>
      <c r="JI156" s="36" t="s">
        <v>1092</v>
      </c>
      <c r="JJ156" s="36" t="s">
        <v>1092</v>
      </c>
      <c r="JK156" s="36" t="s">
        <v>1092</v>
      </c>
      <c r="JL156" s="36" t="s">
        <v>1092</v>
      </c>
      <c r="JM156" s="36" t="s">
        <v>1092</v>
      </c>
      <c r="JN156" s="36" t="s">
        <v>1092</v>
      </c>
      <c r="JO156" s="36" t="s">
        <v>1092</v>
      </c>
      <c r="JP156" s="36" t="s">
        <v>1092</v>
      </c>
      <c r="JQ156" s="16"/>
      <c r="JR156" s="36" t="s">
        <v>1092</v>
      </c>
      <c r="JS156" s="36" t="s">
        <v>1092</v>
      </c>
      <c r="JT156" s="36" t="s">
        <v>1092</v>
      </c>
      <c r="JU156" s="36"/>
      <c r="JV156" s="36"/>
      <c r="JW156" s="36"/>
      <c r="JX156" s="36"/>
      <c r="JY156" s="36"/>
      <c r="JZ156" s="36"/>
      <c r="KA156" s="36"/>
      <c r="KB156" s="36"/>
      <c r="KC156" s="36"/>
    </row>
    <row r="157" spans="1:289">
      <c r="A157" s="15" t="s">
        <v>536</v>
      </c>
      <c r="B157" s="39" t="s">
        <v>537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538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32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28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33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34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31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35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36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37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>
        <f t="shared" si="138"/>
        <v>54</v>
      </c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 t="shared" si="129"/>
        <v>25</v>
      </c>
      <c r="JE157" s="133">
        <v>5</v>
      </c>
      <c r="JF157" s="133" t="s">
        <v>1092</v>
      </c>
      <c r="JG157" s="36" t="s">
        <v>1092</v>
      </c>
      <c r="JH157" s="36">
        <v>2</v>
      </c>
      <c r="JI157" s="36">
        <v>1</v>
      </c>
      <c r="JJ157" s="36">
        <v>4</v>
      </c>
      <c r="JK157" s="36">
        <v>2</v>
      </c>
      <c r="JL157" s="36">
        <v>1</v>
      </c>
      <c r="JM157" s="36">
        <v>3</v>
      </c>
      <c r="JN157" s="36">
        <v>2</v>
      </c>
      <c r="JO157" s="36">
        <v>2</v>
      </c>
      <c r="JP157" s="36">
        <v>3</v>
      </c>
      <c r="JQ157" s="16">
        <f t="shared" si="130"/>
        <v>27</v>
      </c>
      <c r="JR157" s="36">
        <v>1</v>
      </c>
      <c r="JS157" s="36">
        <v>18</v>
      </c>
      <c r="JT157" s="36">
        <v>8</v>
      </c>
      <c r="JU157" s="36"/>
      <c r="JV157" s="36"/>
      <c r="JW157" s="36"/>
      <c r="JX157" s="36"/>
      <c r="JY157" s="36"/>
      <c r="JZ157" s="36"/>
      <c r="KA157" s="36"/>
      <c r="KB157" s="36"/>
      <c r="KC157" s="36"/>
    </row>
    <row r="158" spans="1:289">
      <c r="A158" s="15" t="s">
        <v>539</v>
      </c>
      <c r="B158" s="39" t="s">
        <v>540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32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28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33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34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31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35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36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37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38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1092</v>
      </c>
      <c r="JA158" s="122">
        <v>2</v>
      </c>
      <c r="JB158" s="133">
        <v>5</v>
      </c>
      <c r="JC158" s="133" t="s">
        <v>1092</v>
      </c>
      <c r="JD158" s="16">
        <f t="shared" si="129"/>
        <v>22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  <c r="JJ158" s="36">
        <v>1</v>
      </c>
      <c r="JK158" s="36">
        <v>1</v>
      </c>
      <c r="JL158" s="36" t="s">
        <v>1092</v>
      </c>
      <c r="JM158" s="36">
        <v>3</v>
      </c>
      <c r="JN158" s="36" t="s">
        <v>1092</v>
      </c>
      <c r="JO158" s="36">
        <v>1</v>
      </c>
      <c r="JP158" s="36">
        <v>1</v>
      </c>
      <c r="JQ158" s="16">
        <f t="shared" si="130"/>
        <v>26</v>
      </c>
      <c r="JR158" s="36">
        <v>3</v>
      </c>
      <c r="JS158" s="36">
        <v>21</v>
      </c>
      <c r="JT158" s="36">
        <v>2</v>
      </c>
      <c r="JU158" s="36"/>
      <c r="JV158" s="36"/>
      <c r="JW158" s="36"/>
      <c r="JX158" s="36"/>
      <c r="JY158" s="36"/>
      <c r="JZ158" s="36"/>
      <c r="KA158" s="36"/>
      <c r="KB158" s="36"/>
      <c r="KC158" s="36"/>
    </row>
    <row r="159" spans="1:289">
      <c r="A159" s="15" t="s">
        <v>541</v>
      </c>
      <c r="B159" s="39" t="s">
        <v>542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32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28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33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34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31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36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1092</v>
      </c>
      <c r="JA159" s="122" t="s">
        <v>1092</v>
      </c>
      <c r="JB159" s="133" t="s">
        <v>1092</v>
      </c>
      <c r="JC159" s="133" t="s">
        <v>1092</v>
      </c>
      <c r="JD159" s="16">
        <f t="shared" si="129"/>
        <v>0</v>
      </c>
      <c r="JE159" s="133" t="s">
        <v>1092</v>
      </c>
      <c r="JF159" s="133" t="s">
        <v>1092</v>
      </c>
      <c r="JG159" s="36" t="s">
        <v>1092</v>
      </c>
      <c r="JH159" s="36" t="s">
        <v>1092</v>
      </c>
      <c r="JI159" s="36" t="s">
        <v>1092</v>
      </c>
      <c r="JJ159" s="36" t="s">
        <v>1092</v>
      </c>
      <c r="JK159" s="36" t="s">
        <v>1092</v>
      </c>
      <c r="JL159" s="36" t="s">
        <v>1092</v>
      </c>
      <c r="JM159" s="36" t="s">
        <v>1092</v>
      </c>
      <c r="JN159" s="36" t="s">
        <v>1092</v>
      </c>
      <c r="JO159" s="36" t="s">
        <v>1092</v>
      </c>
      <c r="JP159" s="36" t="s">
        <v>1092</v>
      </c>
      <c r="JQ159" s="16"/>
      <c r="JR159" s="36" t="s">
        <v>1092</v>
      </c>
      <c r="JS159" s="36" t="s">
        <v>1092</v>
      </c>
      <c r="JT159" s="36" t="s">
        <v>1092</v>
      </c>
      <c r="JU159" s="36"/>
      <c r="JV159" s="36"/>
      <c r="JW159" s="36"/>
      <c r="JX159" s="36"/>
      <c r="JY159" s="36"/>
      <c r="JZ159" s="36"/>
      <c r="KA159" s="36"/>
      <c r="KB159" s="36"/>
      <c r="KC159" s="36"/>
    </row>
    <row r="160" spans="1:289">
      <c r="A160" s="15" t="s">
        <v>543</v>
      </c>
      <c r="B160" s="39" t="s">
        <v>544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32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28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33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34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31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35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36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37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38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 t="shared" si="129"/>
        <v>2203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  <c r="JJ160" s="36">
        <v>191</v>
      </c>
      <c r="JK160" s="36">
        <v>178</v>
      </c>
      <c r="JL160" s="36">
        <v>198</v>
      </c>
      <c r="JM160" s="36">
        <v>206</v>
      </c>
      <c r="JN160" s="36">
        <v>237</v>
      </c>
      <c r="JO160" s="36">
        <v>193</v>
      </c>
      <c r="JP160" s="36">
        <v>129</v>
      </c>
      <c r="JQ160" s="16">
        <f t="shared" si="130"/>
        <v>560</v>
      </c>
      <c r="JR160" s="36">
        <v>145</v>
      </c>
      <c r="JS160" s="36">
        <v>229</v>
      </c>
      <c r="JT160" s="36">
        <v>186</v>
      </c>
      <c r="JU160" s="36"/>
      <c r="JV160" s="36"/>
      <c r="JW160" s="36"/>
      <c r="JX160" s="36"/>
      <c r="JY160" s="36"/>
      <c r="JZ160" s="36"/>
      <c r="KA160" s="36"/>
      <c r="KB160" s="36"/>
      <c r="KC160" s="36"/>
    </row>
    <row r="161" spans="1:289">
      <c r="A161" s="15" t="s">
        <v>545</v>
      </c>
      <c r="B161" s="39" t="s">
        <v>546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32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28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33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34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31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35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36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37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38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 t="shared" si="129"/>
        <v>2592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  <c r="JJ161" s="36">
        <v>148</v>
      </c>
      <c r="JK161" s="36">
        <v>139</v>
      </c>
      <c r="JL161" s="36">
        <v>175</v>
      </c>
      <c r="JM161" s="36">
        <v>258</v>
      </c>
      <c r="JN161" s="36">
        <v>248</v>
      </c>
      <c r="JO161" s="36">
        <v>202</v>
      </c>
      <c r="JP161" s="36">
        <v>127</v>
      </c>
      <c r="JQ161" s="16">
        <f t="shared" si="130"/>
        <v>730</v>
      </c>
      <c r="JR161" s="36">
        <v>155</v>
      </c>
      <c r="JS161" s="36">
        <v>366</v>
      </c>
      <c r="JT161" s="36">
        <v>209</v>
      </c>
      <c r="JU161" s="36"/>
      <c r="JV161" s="36"/>
      <c r="JW161" s="36"/>
      <c r="JX161" s="36"/>
      <c r="JY161" s="36"/>
      <c r="JZ161" s="36"/>
      <c r="KA161" s="36"/>
      <c r="KB161" s="36"/>
      <c r="KC161" s="36"/>
    </row>
    <row r="162" spans="1:289">
      <c r="A162" s="15" t="s">
        <v>547</v>
      </c>
      <c r="B162" s="39" t="s">
        <v>548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32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28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33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34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31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35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36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37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38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 t="shared" si="129"/>
        <v>1126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  <c r="JJ162" s="36">
        <v>92</v>
      </c>
      <c r="JK162" s="36">
        <v>89</v>
      </c>
      <c r="JL162" s="36">
        <v>51</v>
      </c>
      <c r="JM162" s="36">
        <v>79</v>
      </c>
      <c r="JN162" s="36">
        <v>100</v>
      </c>
      <c r="JO162" s="36">
        <v>135</v>
      </c>
      <c r="JP162" s="36">
        <v>61</v>
      </c>
      <c r="JQ162" s="16">
        <f t="shared" si="130"/>
        <v>358</v>
      </c>
      <c r="JR162" s="36">
        <v>68</v>
      </c>
      <c r="JS162" s="36">
        <v>192</v>
      </c>
      <c r="JT162" s="36">
        <v>98</v>
      </c>
      <c r="JU162" s="36"/>
      <c r="JV162" s="36"/>
      <c r="JW162" s="36"/>
      <c r="JX162" s="36"/>
      <c r="JY162" s="36"/>
      <c r="JZ162" s="36"/>
      <c r="KA162" s="36"/>
      <c r="KB162" s="36"/>
      <c r="KC162" s="36"/>
    </row>
    <row r="163" spans="1:289">
      <c r="A163" s="15" t="s">
        <v>549</v>
      </c>
      <c r="B163" s="39" t="s">
        <v>550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32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28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33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34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31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35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36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37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38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 t="shared" si="129"/>
        <v>389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  <c r="JJ163" s="36">
        <v>44</v>
      </c>
      <c r="JK163" s="36">
        <v>27</v>
      </c>
      <c r="JL163" s="36">
        <v>34</v>
      </c>
      <c r="JM163" s="36">
        <v>67</v>
      </c>
      <c r="JN163" s="36">
        <v>31</v>
      </c>
      <c r="JO163" s="36">
        <v>30</v>
      </c>
      <c r="JP163" s="36">
        <v>22</v>
      </c>
      <c r="JQ163" s="16">
        <f t="shared" si="130"/>
        <v>113</v>
      </c>
      <c r="JR163" s="36">
        <v>19</v>
      </c>
      <c r="JS163" s="36">
        <v>53</v>
      </c>
      <c r="JT163" s="36">
        <v>41</v>
      </c>
      <c r="JU163" s="36"/>
      <c r="JV163" s="36"/>
      <c r="JW163" s="36"/>
      <c r="JX163" s="36"/>
      <c r="JY163" s="36"/>
      <c r="JZ163" s="36"/>
      <c r="KA163" s="36"/>
      <c r="KB163" s="36"/>
      <c r="KC163" s="36"/>
    </row>
    <row r="164" spans="1:289">
      <c r="A164" s="15" t="s">
        <v>551</v>
      </c>
      <c r="B164" s="39" t="s">
        <v>552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32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28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33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34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31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35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36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37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38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 t="shared" si="129"/>
        <v>1355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  <c r="JJ164" s="36">
        <v>100</v>
      </c>
      <c r="JK164" s="36">
        <v>99</v>
      </c>
      <c r="JL164" s="36">
        <v>99</v>
      </c>
      <c r="JM164" s="36">
        <v>140</v>
      </c>
      <c r="JN164" s="36">
        <v>95</v>
      </c>
      <c r="JO164" s="36">
        <v>103</v>
      </c>
      <c r="JP164" s="36">
        <v>75</v>
      </c>
      <c r="JQ164" s="16">
        <f t="shared" si="130"/>
        <v>879</v>
      </c>
      <c r="JR164" s="36">
        <v>115</v>
      </c>
      <c r="JS164" s="36">
        <v>596</v>
      </c>
      <c r="JT164" s="36">
        <v>168</v>
      </c>
      <c r="JU164" s="36"/>
      <c r="JV164" s="36"/>
      <c r="JW164" s="36"/>
      <c r="JX164" s="36"/>
      <c r="JY164" s="36"/>
      <c r="JZ164" s="36"/>
      <c r="KA164" s="36"/>
      <c r="KB164" s="36"/>
      <c r="KC164" s="36"/>
    </row>
    <row r="165" spans="1:289">
      <c r="A165" s="15" t="s">
        <v>553</v>
      </c>
      <c r="B165" s="39" t="s">
        <v>554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32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28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33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34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31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35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36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37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38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 t="shared" si="129"/>
        <v>6070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  <c r="JJ165" s="36">
        <v>471</v>
      </c>
      <c r="JK165" s="36">
        <v>350</v>
      </c>
      <c r="JL165" s="36">
        <v>483</v>
      </c>
      <c r="JM165" s="36">
        <v>586</v>
      </c>
      <c r="JN165" s="36">
        <v>592</v>
      </c>
      <c r="JO165" s="36">
        <v>525</v>
      </c>
      <c r="JP165" s="36">
        <v>325</v>
      </c>
      <c r="JQ165" s="16">
        <f t="shared" si="130"/>
        <v>1629</v>
      </c>
      <c r="JR165" s="36">
        <v>493</v>
      </c>
      <c r="JS165" s="36">
        <v>479</v>
      </c>
      <c r="JT165" s="36">
        <v>657</v>
      </c>
      <c r="JU165" s="36"/>
      <c r="JV165" s="36"/>
      <c r="JW165" s="36"/>
      <c r="JX165" s="36"/>
      <c r="JY165" s="36"/>
      <c r="JZ165" s="36"/>
      <c r="KA165" s="36"/>
      <c r="KB165" s="36"/>
      <c r="KC165" s="36"/>
    </row>
    <row r="166" spans="1:289">
      <c r="A166" s="50" t="s">
        <v>555</v>
      </c>
      <c r="B166" s="39" t="s">
        <v>556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32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28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33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34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31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35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36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37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38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 t="shared" si="129"/>
        <v>376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  <c r="JJ166" s="36">
        <v>14</v>
      </c>
      <c r="JK166" s="36">
        <v>36</v>
      </c>
      <c r="JL166" s="36">
        <v>19</v>
      </c>
      <c r="JM166" s="36">
        <v>18</v>
      </c>
      <c r="JN166" s="36">
        <v>9</v>
      </c>
      <c r="JO166" s="36">
        <v>5</v>
      </c>
      <c r="JP166" s="36">
        <v>9</v>
      </c>
      <c r="JQ166" s="16">
        <f t="shared" si="130"/>
        <v>33</v>
      </c>
      <c r="JR166" s="36">
        <v>3</v>
      </c>
      <c r="JS166" s="36">
        <v>11</v>
      </c>
      <c r="JT166" s="36">
        <v>19</v>
      </c>
      <c r="JU166" s="36"/>
      <c r="JV166" s="36"/>
      <c r="JW166" s="36"/>
      <c r="JX166" s="36"/>
      <c r="JY166" s="36"/>
      <c r="JZ166" s="36"/>
      <c r="KA166" s="36"/>
      <c r="KB166" s="36"/>
      <c r="KC166" s="36"/>
    </row>
    <row r="167" spans="1:289">
      <c r="A167" s="15" t="s">
        <v>557</v>
      </c>
      <c r="B167" s="39" t="s">
        <v>558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32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28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33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34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31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35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36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37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38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 t="shared" si="129"/>
        <v>42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  <c r="JJ167" s="36">
        <v>7</v>
      </c>
      <c r="JK167" s="36">
        <v>5</v>
      </c>
      <c r="JL167" s="36" t="s">
        <v>1092</v>
      </c>
      <c r="JM167" s="36">
        <v>1</v>
      </c>
      <c r="JN167" s="36">
        <v>5</v>
      </c>
      <c r="JO167" s="36">
        <v>1</v>
      </c>
      <c r="JP167" s="36">
        <v>1</v>
      </c>
      <c r="JQ167" s="16">
        <f t="shared" si="130"/>
        <v>12</v>
      </c>
      <c r="JR167" s="36">
        <v>4</v>
      </c>
      <c r="JS167" s="36">
        <v>5</v>
      </c>
      <c r="JT167" s="36">
        <v>3</v>
      </c>
      <c r="JU167" s="36"/>
      <c r="JV167" s="36"/>
      <c r="JW167" s="36"/>
      <c r="JX167" s="36"/>
      <c r="JY167" s="36"/>
      <c r="JZ167" s="36"/>
      <c r="KA167" s="36"/>
      <c r="KB167" s="36"/>
      <c r="KC167" s="36"/>
    </row>
    <row r="168" spans="1:289">
      <c r="A168" s="50" t="s">
        <v>559</v>
      </c>
      <c r="B168" s="39" t="s">
        <v>560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32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28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33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34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31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35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36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37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>
        <f t="shared" si="138"/>
        <v>1</v>
      </c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1092</v>
      </c>
      <c r="JB168" s="133" t="s">
        <v>1092</v>
      </c>
      <c r="JC168" s="133" t="s">
        <v>1092</v>
      </c>
      <c r="JD168" s="16">
        <f t="shared" si="129"/>
        <v>9</v>
      </c>
      <c r="JE168" s="133" t="s">
        <v>1092</v>
      </c>
      <c r="JF168" s="133" t="s">
        <v>1092</v>
      </c>
      <c r="JG168" s="36" t="s">
        <v>1092</v>
      </c>
      <c r="JH168" s="36" t="s">
        <v>1092</v>
      </c>
      <c r="JI168" s="36" t="s">
        <v>1092</v>
      </c>
      <c r="JJ168" s="36">
        <v>1</v>
      </c>
      <c r="JK168" s="36" t="s">
        <v>1092</v>
      </c>
      <c r="JL168" s="36">
        <v>2</v>
      </c>
      <c r="JM168" s="36">
        <v>2</v>
      </c>
      <c r="JN168" s="36">
        <v>1</v>
      </c>
      <c r="JO168" s="36">
        <v>1</v>
      </c>
      <c r="JP168" s="36">
        <v>2</v>
      </c>
      <c r="JQ168" s="16">
        <f t="shared" si="130"/>
        <v>4</v>
      </c>
      <c r="JR168" s="36">
        <v>1</v>
      </c>
      <c r="JS168" s="36" t="s">
        <v>1092</v>
      </c>
      <c r="JT168" s="36">
        <v>3</v>
      </c>
      <c r="JU168" s="36"/>
      <c r="JV168" s="36"/>
      <c r="JW168" s="36"/>
      <c r="JX168" s="36"/>
      <c r="JY168" s="36"/>
      <c r="JZ168" s="36"/>
      <c r="KA168" s="36"/>
      <c r="KB168" s="36"/>
      <c r="KC168" s="36"/>
    </row>
    <row r="169" spans="1:289">
      <c r="A169" s="15" t="s">
        <v>561</v>
      </c>
      <c r="B169" s="39" t="s">
        <v>562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32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28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33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34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31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35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36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37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38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 t="shared" si="129"/>
        <v>1786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  <c r="JJ169" s="36">
        <v>169</v>
      </c>
      <c r="JK169" s="36">
        <v>85</v>
      </c>
      <c r="JL169" s="36">
        <v>223</v>
      </c>
      <c r="JM169" s="36">
        <v>95</v>
      </c>
      <c r="JN169" s="36">
        <v>148</v>
      </c>
      <c r="JO169" s="36">
        <v>121</v>
      </c>
      <c r="JP169" s="36">
        <v>113</v>
      </c>
      <c r="JQ169" s="16">
        <f t="shared" si="130"/>
        <v>257</v>
      </c>
      <c r="JR169" s="36">
        <v>75</v>
      </c>
      <c r="JS169" s="36">
        <v>77</v>
      </c>
      <c r="JT169" s="36">
        <v>105</v>
      </c>
      <c r="JU169" s="36"/>
      <c r="JV169" s="36"/>
      <c r="JW169" s="36"/>
      <c r="JX169" s="36"/>
      <c r="JY169" s="36"/>
      <c r="JZ169" s="36"/>
      <c r="KA169" s="36"/>
      <c r="KB169" s="36"/>
      <c r="KC169" s="36"/>
    </row>
    <row r="170" spans="1:289">
      <c r="A170" s="15" t="s">
        <v>563</v>
      </c>
      <c r="B170" s="39" t="s">
        <v>564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32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28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33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34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31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35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36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37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38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 t="shared" si="129"/>
        <v>3832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  <c r="JJ170" s="36">
        <v>225</v>
      </c>
      <c r="JK170" s="36">
        <v>273</v>
      </c>
      <c r="JL170" s="36">
        <v>266</v>
      </c>
      <c r="JM170" s="36">
        <v>458</v>
      </c>
      <c r="JN170" s="36">
        <v>282</v>
      </c>
      <c r="JO170" s="36">
        <v>257</v>
      </c>
      <c r="JP170" s="36">
        <v>178</v>
      </c>
      <c r="JQ170" s="16">
        <f t="shared" si="130"/>
        <v>644</v>
      </c>
      <c r="JR170" s="36">
        <v>136</v>
      </c>
      <c r="JS170" s="36">
        <v>212</v>
      </c>
      <c r="JT170" s="36">
        <v>296</v>
      </c>
      <c r="JU170" s="36"/>
      <c r="JV170" s="36"/>
      <c r="JW170" s="36"/>
      <c r="JX170" s="36"/>
      <c r="JY170" s="36"/>
      <c r="JZ170" s="36"/>
      <c r="KA170" s="36"/>
      <c r="KB170" s="36"/>
      <c r="KC170" s="36"/>
    </row>
    <row r="171" spans="1:289">
      <c r="A171" s="15" t="s">
        <v>565</v>
      </c>
      <c r="B171" s="39" t="s">
        <v>566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32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28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33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34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31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35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36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37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>
        <f t="shared" si="138"/>
        <v>52</v>
      </c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1092</v>
      </c>
      <c r="JC171" s="133">
        <v>13</v>
      </c>
      <c r="JD171" s="16">
        <f t="shared" si="129"/>
        <v>41</v>
      </c>
      <c r="JE171" s="133" t="s">
        <v>1092</v>
      </c>
      <c r="JF171" s="133">
        <v>4</v>
      </c>
      <c r="JG171" s="36">
        <v>1</v>
      </c>
      <c r="JH171" s="36">
        <v>1</v>
      </c>
      <c r="JI171" s="36">
        <v>2</v>
      </c>
      <c r="JJ171" s="36">
        <v>8</v>
      </c>
      <c r="JK171" s="36">
        <v>7</v>
      </c>
      <c r="JL171" s="36">
        <v>3</v>
      </c>
      <c r="JM171" s="36">
        <v>9</v>
      </c>
      <c r="JN171" s="36">
        <v>4</v>
      </c>
      <c r="JO171" s="36">
        <v>1</v>
      </c>
      <c r="JP171" s="36">
        <v>1</v>
      </c>
      <c r="JQ171" s="16">
        <f t="shared" si="130"/>
        <v>16</v>
      </c>
      <c r="JR171" s="36">
        <v>2</v>
      </c>
      <c r="JS171" s="36">
        <v>13</v>
      </c>
      <c r="JT171" s="36">
        <v>1</v>
      </c>
      <c r="JU171" s="36"/>
      <c r="JV171" s="36"/>
      <c r="JW171" s="36"/>
      <c r="JX171" s="36"/>
      <c r="JY171" s="36"/>
      <c r="JZ171" s="36"/>
      <c r="KA171" s="36"/>
      <c r="KB171" s="36"/>
      <c r="KC171" s="36"/>
    </row>
    <row r="172" spans="1:289">
      <c r="A172" s="15" t="s">
        <v>567</v>
      </c>
      <c r="B172" s="39" t="s">
        <v>568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32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28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33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34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31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35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36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37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38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 t="shared" si="129"/>
        <v>12697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  <c r="JJ172" s="36">
        <v>829</v>
      </c>
      <c r="JK172" s="36">
        <v>972</v>
      </c>
      <c r="JL172" s="36">
        <v>1019</v>
      </c>
      <c r="JM172" s="36">
        <v>1163</v>
      </c>
      <c r="JN172" s="36">
        <v>1133</v>
      </c>
      <c r="JO172" s="36">
        <v>877</v>
      </c>
      <c r="JP172" s="36">
        <v>708</v>
      </c>
      <c r="JQ172" s="16">
        <f t="shared" si="130"/>
        <v>2343</v>
      </c>
      <c r="JR172" s="36">
        <v>732</v>
      </c>
      <c r="JS172" s="36">
        <v>641</v>
      </c>
      <c r="JT172" s="36">
        <v>970</v>
      </c>
      <c r="JU172" s="36"/>
      <c r="JV172" s="36"/>
      <c r="JW172" s="36"/>
      <c r="JX172" s="36"/>
      <c r="JY172" s="36"/>
      <c r="JZ172" s="36"/>
      <c r="KA172" s="36"/>
      <c r="KB172" s="36"/>
      <c r="KC172" s="36"/>
    </row>
    <row r="173" spans="1:289">
      <c r="A173" s="15" t="s">
        <v>569</v>
      </c>
      <c r="B173" s="39" t="s">
        <v>570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32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28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33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34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31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35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36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37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38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 t="shared" si="129"/>
        <v>10922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  <c r="JJ173" s="36">
        <v>934</v>
      </c>
      <c r="JK173" s="36">
        <v>874</v>
      </c>
      <c r="JL173" s="36">
        <v>860</v>
      </c>
      <c r="JM173" s="36">
        <v>1004</v>
      </c>
      <c r="JN173" s="36">
        <v>941</v>
      </c>
      <c r="JO173" s="36">
        <v>811</v>
      </c>
      <c r="JP173" s="36">
        <v>833</v>
      </c>
      <c r="JQ173" s="16">
        <f t="shared" si="130"/>
        <v>3203</v>
      </c>
      <c r="JR173" s="36">
        <v>918</v>
      </c>
      <c r="JS173" s="36">
        <v>1456</v>
      </c>
      <c r="JT173" s="36">
        <v>829</v>
      </c>
      <c r="JU173" s="36"/>
      <c r="JV173" s="36"/>
      <c r="JW173" s="36"/>
      <c r="JX173" s="36"/>
      <c r="JY173" s="36"/>
      <c r="JZ173" s="36"/>
      <c r="KA173" s="36"/>
      <c r="KB173" s="36"/>
      <c r="KC173" s="36"/>
    </row>
    <row r="174" spans="1:289">
      <c r="A174" s="15" t="s">
        <v>571</v>
      </c>
      <c r="B174" s="39" t="s">
        <v>572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32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28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33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34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31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35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36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37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38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 t="shared" si="129"/>
        <v>3057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  <c r="JJ174" s="36">
        <v>342</v>
      </c>
      <c r="JK174" s="36">
        <v>266</v>
      </c>
      <c r="JL174" s="36">
        <v>304</v>
      </c>
      <c r="JM174" s="36">
        <v>345</v>
      </c>
      <c r="JN174" s="36">
        <v>255</v>
      </c>
      <c r="JO174" s="36">
        <v>233</v>
      </c>
      <c r="JP174" s="36">
        <v>175</v>
      </c>
      <c r="JQ174" s="16">
        <f t="shared" si="130"/>
        <v>1072</v>
      </c>
      <c r="JR174" s="36">
        <v>199</v>
      </c>
      <c r="JS174" s="36">
        <v>570</v>
      </c>
      <c r="JT174" s="36">
        <v>303</v>
      </c>
      <c r="JU174" s="36"/>
      <c r="JV174" s="36"/>
      <c r="JW174" s="36"/>
      <c r="JX174" s="36"/>
      <c r="JY174" s="36"/>
      <c r="JZ174" s="36"/>
      <c r="KA174" s="36"/>
      <c r="KB174" s="36"/>
      <c r="KC174" s="36"/>
    </row>
    <row r="175" spans="1:289">
      <c r="A175" s="15" t="s">
        <v>573</v>
      </c>
      <c r="B175" s="39" t="s">
        <v>574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32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28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33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34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31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35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36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37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38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 t="shared" si="129"/>
        <v>7197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  <c r="JJ175" s="36">
        <v>448</v>
      </c>
      <c r="JK175" s="36">
        <v>599</v>
      </c>
      <c r="JL175" s="36">
        <v>651</v>
      </c>
      <c r="JM175" s="36">
        <v>630</v>
      </c>
      <c r="JN175" s="36">
        <v>613</v>
      </c>
      <c r="JO175" s="36">
        <v>485</v>
      </c>
      <c r="JP175" s="36">
        <v>410</v>
      </c>
      <c r="JQ175" s="16">
        <f t="shared" si="130"/>
        <v>1234</v>
      </c>
      <c r="JR175" s="36">
        <v>366</v>
      </c>
      <c r="JS175" s="36">
        <v>374</v>
      </c>
      <c r="JT175" s="36">
        <v>494</v>
      </c>
      <c r="JU175" s="36"/>
      <c r="JV175" s="36"/>
      <c r="JW175" s="36"/>
      <c r="JX175" s="36"/>
      <c r="JY175" s="36"/>
      <c r="JZ175" s="36"/>
      <c r="KA175" s="36"/>
      <c r="KB175" s="36"/>
      <c r="KC175" s="36"/>
    </row>
    <row r="176" spans="1:289">
      <c r="A176" s="15" t="s">
        <v>575</v>
      </c>
      <c r="B176" s="39" t="s">
        <v>576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32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28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33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34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31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35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36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37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38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 t="shared" si="129"/>
        <v>20662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  <c r="JJ176" s="36">
        <v>1598</v>
      </c>
      <c r="JK176" s="36">
        <v>1892</v>
      </c>
      <c r="JL176" s="36">
        <v>2026</v>
      </c>
      <c r="JM176" s="36">
        <v>1917</v>
      </c>
      <c r="JN176" s="36">
        <v>1837</v>
      </c>
      <c r="JO176" s="36">
        <v>1820</v>
      </c>
      <c r="JP176" s="36">
        <v>1417</v>
      </c>
      <c r="JQ176" s="16">
        <f t="shared" si="130"/>
        <v>4936</v>
      </c>
      <c r="JR176" s="36">
        <v>1504</v>
      </c>
      <c r="JS176" s="36">
        <v>1683</v>
      </c>
      <c r="JT176" s="36">
        <v>1749</v>
      </c>
      <c r="JU176" s="36"/>
      <c r="JV176" s="36"/>
      <c r="JW176" s="36"/>
      <c r="JX176" s="36"/>
      <c r="JY176" s="36"/>
      <c r="JZ176" s="36"/>
      <c r="KA176" s="36"/>
      <c r="KB176" s="36"/>
      <c r="KC176" s="36"/>
    </row>
    <row r="177" spans="1:289">
      <c r="A177" s="15" t="s">
        <v>577</v>
      </c>
      <c r="B177" s="39" t="s">
        <v>578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32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28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33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34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31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35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36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37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38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 t="shared" si="129"/>
        <v>4260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  <c r="JJ177" s="36">
        <v>356</v>
      </c>
      <c r="JK177" s="36">
        <v>386</v>
      </c>
      <c r="JL177" s="36">
        <v>394</v>
      </c>
      <c r="JM177" s="36">
        <v>431</v>
      </c>
      <c r="JN177" s="36">
        <v>419</v>
      </c>
      <c r="JO177" s="36">
        <v>327</v>
      </c>
      <c r="JP177" s="36">
        <v>190</v>
      </c>
      <c r="JQ177" s="16">
        <f t="shared" si="130"/>
        <v>916</v>
      </c>
      <c r="JR177" s="36">
        <v>223</v>
      </c>
      <c r="JS177" s="36">
        <v>304</v>
      </c>
      <c r="JT177" s="36">
        <v>389</v>
      </c>
      <c r="JU177" s="36"/>
      <c r="JV177" s="36"/>
      <c r="JW177" s="36"/>
      <c r="JX177" s="36"/>
      <c r="JY177" s="36"/>
      <c r="JZ177" s="36"/>
      <c r="KA177" s="36"/>
      <c r="KB177" s="36"/>
      <c r="KC177" s="36"/>
    </row>
    <row r="178" spans="1:289">
      <c r="A178" s="15" t="s">
        <v>579</v>
      </c>
      <c r="B178" s="39" t="s">
        <v>580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32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28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33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34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31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35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36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37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38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 t="shared" si="129"/>
        <v>447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  <c r="JJ178" s="36">
        <v>44</v>
      </c>
      <c r="JK178" s="36">
        <v>40</v>
      </c>
      <c r="JL178" s="36">
        <v>48</v>
      </c>
      <c r="JM178" s="36">
        <v>61</v>
      </c>
      <c r="JN178" s="36">
        <v>26</v>
      </c>
      <c r="JO178" s="36">
        <v>23</v>
      </c>
      <c r="JP178" s="36">
        <v>17</v>
      </c>
      <c r="JQ178" s="16">
        <f t="shared" si="130"/>
        <v>106</v>
      </c>
      <c r="JR178" s="36">
        <v>24</v>
      </c>
      <c r="JS178" s="36">
        <v>24</v>
      </c>
      <c r="JT178" s="36">
        <v>58</v>
      </c>
      <c r="JU178" s="36"/>
      <c r="JV178" s="36"/>
      <c r="JW178" s="36"/>
      <c r="JX178" s="36"/>
      <c r="JY178" s="36"/>
      <c r="JZ178" s="36"/>
      <c r="KA178" s="36"/>
      <c r="KB178" s="36"/>
      <c r="KC178" s="36"/>
    </row>
    <row r="179" spans="1:289">
      <c r="A179" s="15" t="s">
        <v>581</v>
      </c>
      <c r="B179" s="39" t="s">
        <v>582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32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28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33"/>
        <v>150730</v>
      </c>
      <c r="FR179" s="25">
        <f t="shared" ref="FR179:GC179" si="139">SUM(FR180:FR181)</f>
        <v>10873</v>
      </c>
      <c r="FS179" s="25">
        <f t="shared" si="139"/>
        <v>8674</v>
      </c>
      <c r="FT179" s="33">
        <f t="shared" si="139"/>
        <v>10597</v>
      </c>
      <c r="FU179" s="25">
        <f t="shared" si="139"/>
        <v>11011</v>
      </c>
      <c r="FV179" s="25">
        <f t="shared" si="139"/>
        <v>14063</v>
      </c>
      <c r="FW179" s="33">
        <f t="shared" si="139"/>
        <v>15969</v>
      </c>
      <c r="FX179" s="25">
        <f t="shared" si="139"/>
        <v>14917</v>
      </c>
      <c r="FY179" s="25">
        <f t="shared" si="139"/>
        <v>13073</v>
      </c>
      <c r="FZ179" s="25">
        <f t="shared" si="139"/>
        <v>10723</v>
      </c>
      <c r="GA179" s="33">
        <f t="shared" si="139"/>
        <v>16069</v>
      </c>
      <c r="GB179" s="25">
        <f t="shared" si="139"/>
        <v>12790</v>
      </c>
      <c r="GC179" s="25">
        <f t="shared" si="139"/>
        <v>11971</v>
      </c>
      <c r="GD179" s="16">
        <f t="shared" si="134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31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35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36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37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38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3">
        <v>19992</v>
      </c>
      <c r="JC179" s="133">
        <v>19732</v>
      </c>
      <c r="JD179" s="16">
        <f t="shared" si="129"/>
        <v>270427</v>
      </c>
      <c r="JE179" s="133">
        <v>19415</v>
      </c>
      <c r="JF179" s="133">
        <v>17787</v>
      </c>
      <c r="JG179" s="36">
        <v>22951</v>
      </c>
      <c r="JH179" s="36">
        <v>26719</v>
      </c>
      <c r="JI179" s="36">
        <v>22733</v>
      </c>
      <c r="JJ179" s="36">
        <v>23470</v>
      </c>
      <c r="JK179" s="36">
        <v>22896</v>
      </c>
      <c r="JL179" s="36">
        <v>21317</v>
      </c>
      <c r="JM179" s="36">
        <v>23056</v>
      </c>
      <c r="JN179" s="36">
        <v>25404</v>
      </c>
      <c r="JO179" s="36">
        <v>23073</v>
      </c>
      <c r="JP179" s="36">
        <v>21606</v>
      </c>
      <c r="JQ179" s="16">
        <f t="shared" si="130"/>
        <v>68556</v>
      </c>
      <c r="JR179" s="36">
        <v>21934</v>
      </c>
      <c r="JS179" s="36">
        <v>20889</v>
      </c>
      <c r="JT179" s="36">
        <v>25733</v>
      </c>
      <c r="JU179" s="36"/>
      <c r="JV179" s="36"/>
      <c r="JW179" s="36"/>
      <c r="JX179" s="36"/>
      <c r="JY179" s="36"/>
      <c r="JZ179" s="36"/>
      <c r="KA179" s="36"/>
      <c r="KB179" s="36"/>
      <c r="KC179" s="36"/>
    </row>
    <row r="180" spans="1:289">
      <c r="A180" s="15" t="s">
        <v>583</v>
      </c>
      <c r="B180" s="39" t="s">
        <v>584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32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28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33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34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31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35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36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37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38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 t="shared" ref="JD180:JD181" si="140">SUM(JE180:JP180)</f>
        <v>260378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  <c r="JJ180" s="36">
        <v>23410</v>
      </c>
      <c r="JK180" s="36">
        <v>22267</v>
      </c>
      <c r="JL180" s="36">
        <v>19684</v>
      </c>
      <c r="JM180" s="36">
        <v>20964</v>
      </c>
      <c r="JN180" s="36">
        <v>23114</v>
      </c>
      <c r="JO180" s="36">
        <v>21458</v>
      </c>
      <c r="JP180" s="36">
        <v>20239</v>
      </c>
      <c r="JQ180" s="42">
        <f t="shared" si="130"/>
        <v>63273</v>
      </c>
      <c r="JR180" s="36">
        <v>20158</v>
      </c>
      <c r="JS180" s="36">
        <v>19277</v>
      </c>
      <c r="JT180" s="36">
        <v>23838</v>
      </c>
      <c r="JU180" s="36"/>
      <c r="JV180" s="36"/>
      <c r="JW180" s="36"/>
      <c r="JX180" s="36"/>
      <c r="JY180" s="36"/>
      <c r="JZ180" s="36"/>
      <c r="KA180" s="36"/>
      <c r="KB180" s="36"/>
      <c r="KC180" s="36"/>
    </row>
    <row r="181" spans="1:289">
      <c r="A181" s="15" t="s">
        <v>585</v>
      </c>
      <c r="B181" s="39" t="s">
        <v>586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32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28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33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34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31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35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36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37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38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 t="shared" si="140"/>
        <v>10049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  <c r="JJ181" s="36">
        <v>60</v>
      </c>
      <c r="JK181" s="36">
        <v>629</v>
      </c>
      <c r="JL181" s="36">
        <v>1633</v>
      </c>
      <c r="JM181" s="36">
        <v>2092</v>
      </c>
      <c r="JN181" s="36">
        <v>2290</v>
      </c>
      <c r="JO181" s="36">
        <v>1615</v>
      </c>
      <c r="JP181" s="36">
        <v>1367</v>
      </c>
      <c r="JQ181" s="42">
        <f t="shared" si="130"/>
        <v>5283</v>
      </c>
      <c r="JR181" s="36">
        <v>1776</v>
      </c>
      <c r="JS181" s="36">
        <v>1612</v>
      </c>
      <c r="JT181" s="36">
        <v>1895</v>
      </c>
      <c r="JU181" s="36"/>
      <c r="JV181" s="36"/>
      <c r="JW181" s="36"/>
      <c r="JX181" s="36"/>
      <c r="JY181" s="36"/>
      <c r="JZ181" s="36"/>
      <c r="KA181" s="36"/>
      <c r="KB181" s="36"/>
      <c r="KC181" s="36"/>
    </row>
    <row r="182" spans="1:289">
      <c r="A182" s="15" t="s">
        <v>587</v>
      </c>
      <c r="B182" s="39" t="s">
        <v>588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32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28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33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34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31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35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36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37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38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 t="shared" ref="JD182:JD191" si="141">SUM(JE182:JP182)</f>
        <v>27417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  <c r="JJ182" s="36">
        <v>2229</v>
      </c>
      <c r="JK182" s="36">
        <v>2243</v>
      </c>
      <c r="JL182" s="36">
        <v>1929</v>
      </c>
      <c r="JM182" s="36">
        <v>2006</v>
      </c>
      <c r="JN182" s="36">
        <v>2283</v>
      </c>
      <c r="JO182" s="36">
        <v>1983</v>
      </c>
      <c r="JP182" s="36">
        <v>2192</v>
      </c>
      <c r="JQ182" s="16">
        <f t="shared" si="130"/>
        <v>5874</v>
      </c>
      <c r="JR182" s="36">
        <v>1629</v>
      </c>
      <c r="JS182" s="36">
        <v>1984</v>
      </c>
      <c r="JT182" s="36">
        <v>2261</v>
      </c>
      <c r="JU182" s="36"/>
      <c r="JV182" s="36"/>
      <c r="JW182" s="36"/>
      <c r="JX182" s="36"/>
      <c r="JY182" s="36"/>
      <c r="JZ182" s="36"/>
      <c r="KA182" s="36"/>
      <c r="KB182" s="36"/>
      <c r="KC182" s="36"/>
    </row>
    <row r="183" spans="1:289">
      <c r="A183" s="15" t="s">
        <v>589</v>
      </c>
      <c r="B183" s="39" t="s">
        <v>590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32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28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33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34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31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35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36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37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38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 t="shared" si="141"/>
        <v>1724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  <c r="JJ183" s="36">
        <v>129</v>
      </c>
      <c r="JK183" s="36">
        <v>119</v>
      </c>
      <c r="JL183" s="36">
        <v>177</v>
      </c>
      <c r="JM183" s="36">
        <v>163</v>
      </c>
      <c r="JN183" s="36">
        <v>142</v>
      </c>
      <c r="JO183" s="36">
        <v>140</v>
      </c>
      <c r="JP183" s="36">
        <v>100</v>
      </c>
      <c r="JQ183" s="16">
        <f t="shared" si="130"/>
        <v>501</v>
      </c>
      <c r="JR183" s="36">
        <v>103</v>
      </c>
      <c r="JS183" s="36">
        <v>248</v>
      </c>
      <c r="JT183" s="36">
        <v>150</v>
      </c>
      <c r="JU183" s="36"/>
      <c r="JV183" s="36"/>
      <c r="JW183" s="36"/>
      <c r="JX183" s="36"/>
      <c r="JY183" s="36"/>
      <c r="JZ183" s="36"/>
      <c r="KA183" s="36"/>
      <c r="KB183" s="36"/>
      <c r="KC183" s="36"/>
    </row>
    <row r="184" spans="1:289">
      <c r="A184" s="15" t="s">
        <v>591</v>
      </c>
      <c r="B184" s="39" t="s">
        <v>592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32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28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33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34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31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35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36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37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38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>SUM(JE184:JP184)</f>
        <v>389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  <c r="JJ184" s="36">
        <v>20</v>
      </c>
      <c r="JK184" s="36">
        <v>23</v>
      </c>
      <c r="JL184" s="36">
        <v>39</v>
      </c>
      <c r="JM184" s="36">
        <v>33</v>
      </c>
      <c r="JN184" s="36">
        <v>58</v>
      </c>
      <c r="JO184" s="36">
        <v>19</v>
      </c>
      <c r="JP184" s="36">
        <v>30</v>
      </c>
      <c r="JQ184" s="16">
        <f>SUM(JR184:KC184)</f>
        <v>85</v>
      </c>
      <c r="JR184" s="36">
        <v>15</v>
      </c>
      <c r="JS184" s="36">
        <v>38</v>
      </c>
      <c r="JT184" s="36">
        <v>32</v>
      </c>
      <c r="JU184" s="36"/>
      <c r="JV184" s="36"/>
      <c r="JW184" s="36"/>
      <c r="JX184" s="36"/>
      <c r="JY184" s="36"/>
      <c r="JZ184" s="36"/>
      <c r="KA184" s="36"/>
      <c r="KB184" s="36"/>
      <c r="KC184" s="36"/>
    </row>
    <row r="185" spans="1:289">
      <c r="A185" s="15" t="s">
        <v>593</v>
      </c>
      <c r="B185" s="39" t="s">
        <v>594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32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28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33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34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31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35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36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37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38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 t="shared" si="141"/>
        <v>336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  <c r="JJ185" s="36">
        <v>32</v>
      </c>
      <c r="JK185" s="36">
        <v>34</v>
      </c>
      <c r="JL185" s="36">
        <v>24</v>
      </c>
      <c r="JM185" s="36">
        <v>42</v>
      </c>
      <c r="JN185" s="36">
        <v>33</v>
      </c>
      <c r="JO185" s="36">
        <v>23</v>
      </c>
      <c r="JP185" s="36">
        <v>18</v>
      </c>
      <c r="JQ185" s="16">
        <f t="shared" ref="JQ185:JQ187" si="142">SUM(JR185:KC185)</f>
        <v>67</v>
      </c>
      <c r="JR185" s="36">
        <v>13</v>
      </c>
      <c r="JS185" s="36">
        <v>29</v>
      </c>
      <c r="JT185" s="36">
        <v>25</v>
      </c>
      <c r="JU185" s="36"/>
      <c r="JV185" s="36"/>
      <c r="JW185" s="36"/>
      <c r="JX185" s="36"/>
      <c r="JY185" s="36"/>
      <c r="JZ185" s="36"/>
      <c r="KA185" s="36"/>
      <c r="KB185" s="36"/>
      <c r="KC185" s="36"/>
    </row>
    <row r="186" spans="1:289">
      <c r="A186" s="15" t="s">
        <v>595</v>
      </c>
      <c r="B186" s="39" t="s">
        <v>596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32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28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33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34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31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35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36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37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38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 t="shared" si="141"/>
        <v>1073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  <c r="JJ186" s="36">
        <v>95</v>
      </c>
      <c r="JK186" s="36">
        <v>84</v>
      </c>
      <c r="JL186" s="36">
        <v>152</v>
      </c>
      <c r="JM186" s="36">
        <v>123</v>
      </c>
      <c r="JN186" s="36">
        <v>129</v>
      </c>
      <c r="JO186" s="36">
        <v>99</v>
      </c>
      <c r="JP186" s="36">
        <v>51</v>
      </c>
      <c r="JQ186" s="16">
        <f t="shared" si="142"/>
        <v>232</v>
      </c>
      <c r="JR186" s="36">
        <v>70</v>
      </c>
      <c r="JS186" s="36">
        <v>97</v>
      </c>
      <c r="JT186" s="36">
        <v>65</v>
      </c>
      <c r="JU186" s="36"/>
      <c r="JV186" s="36"/>
      <c r="JW186" s="36"/>
      <c r="JX186" s="36"/>
      <c r="JY186" s="36"/>
      <c r="JZ186" s="36"/>
      <c r="KA186" s="36"/>
      <c r="KB186" s="36"/>
      <c r="KC186" s="36"/>
    </row>
    <row r="187" spans="1:289">
      <c r="A187" s="15" t="s">
        <v>597</v>
      </c>
      <c r="B187" s="39" t="s">
        <v>598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32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28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33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34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31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35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36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37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38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 t="shared" si="141"/>
        <v>953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  <c r="JJ187" s="36">
        <v>96</v>
      </c>
      <c r="JK187" s="36">
        <v>95</v>
      </c>
      <c r="JL187" s="36">
        <v>82</v>
      </c>
      <c r="JM187" s="36">
        <v>93</v>
      </c>
      <c r="JN187" s="36">
        <v>74</v>
      </c>
      <c r="JO187" s="36">
        <v>73</v>
      </c>
      <c r="JP187" s="36">
        <v>94</v>
      </c>
      <c r="JQ187" s="16">
        <f t="shared" si="142"/>
        <v>231</v>
      </c>
      <c r="JR187" s="36">
        <v>46</v>
      </c>
      <c r="JS187" s="36">
        <v>92</v>
      </c>
      <c r="JT187" s="36">
        <v>93</v>
      </c>
      <c r="JU187" s="36"/>
      <c r="JV187" s="36"/>
      <c r="JW187" s="36"/>
      <c r="JX187" s="36"/>
      <c r="JY187" s="36"/>
      <c r="JZ187" s="36"/>
      <c r="KA187" s="36"/>
      <c r="KB187" s="36"/>
      <c r="KC187" s="36"/>
    </row>
    <row r="188" spans="1:289">
      <c r="A188" s="15" t="s">
        <v>599</v>
      </c>
      <c r="B188" s="39" t="s">
        <v>600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32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28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33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34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31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36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1092</v>
      </c>
      <c r="JA188" s="122" t="s">
        <v>1092</v>
      </c>
      <c r="JB188" s="133" t="s">
        <v>1092</v>
      </c>
      <c r="JC188" s="133" t="s">
        <v>1092</v>
      </c>
      <c r="JD188" s="16">
        <f t="shared" si="141"/>
        <v>0</v>
      </c>
      <c r="JE188" s="133" t="s">
        <v>1092</v>
      </c>
      <c r="JF188" s="133" t="s">
        <v>1092</v>
      </c>
      <c r="JG188" s="36" t="s">
        <v>1092</v>
      </c>
      <c r="JH188" s="36" t="s">
        <v>1092</v>
      </c>
      <c r="JI188" s="36" t="s">
        <v>1092</v>
      </c>
      <c r="JJ188" s="36" t="s">
        <v>1092</v>
      </c>
      <c r="JK188" s="36" t="s">
        <v>1092</v>
      </c>
      <c r="JL188" s="36" t="s">
        <v>1092</v>
      </c>
      <c r="JM188" s="36" t="s">
        <v>1092</v>
      </c>
      <c r="JN188" s="36" t="s">
        <v>1092</v>
      </c>
      <c r="JO188" s="36" t="s">
        <v>1092</v>
      </c>
      <c r="JP188" s="36" t="s">
        <v>1092</v>
      </c>
      <c r="JQ188" s="16"/>
      <c r="JR188" s="36" t="s">
        <v>1092</v>
      </c>
      <c r="JS188" s="36" t="s">
        <v>1092</v>
      </c>
      <c r="JT188" s="36" t="s">
        <v>1092</v>
      </c>
      <c r="JU188" s="36"/>
      <c r="JV188" s="36"/>
      <c r="JW188" s="36"/>
      <c r="JX188" s="36"/>
      <c r="JY188" s="36"/>
      <c r="JZ188" s="36"/>
      <c r="KA188" s="36"/>
      <c r="KB188" s="36"/>
      <c r="KC188" s="36"/>
    </row>
    <row r="189" spans="1:289">
      <c r="A189" s="50" t="s">
        <v>601</v>
      </c>
      <c r="B189" s="39" t="s">
        <v>1062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32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28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33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34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31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35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36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38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1092</v>
      </c>
      <c r="JA189" s="122" t="s">
        <v>1092</v>
      </c>
      <c r="JB189" s="133">
        <v>1</v>
      </c>
      <c r="JC189" s="133" t="s">
        <v>1092</v>
      </c>
      <c r="JD189" s="16">
        <f t="shared" si="141"/>
        <v>4</v>
      </c>
      <c r="JE189" s="133">
        <v>1</v>
      </c>
      <c r="JF189" s="133" t="s">
        <v>1092</v>
      </c>
      <c r="JG189" s="36" t="s">
        <v>1092</v>
      </c>
      <c r="JH189" s="36">
        <v>1</v>
      </c>
      <c r="JI189" s="36" t="s">
        <v>1092</v>
      </c>
      <c r="JJ189" s="36" t="s">
        <v>1092</v>
      </c>
      <c r="JK189" s="36" t="s">
        <v>1092</v>
      </c>
      <c r="JL189" s="36">
        <v>1</v>
      </c>
      <c r="JM189" s="36" t="s">
        <v>1092</v>
      </c>
      <c r="JN189" s="36" t="s">
        <v>1092</v>
      </c>
      <c r="JO189" s="36">
        <v>1</v>
      </c>
      <c r="JP189" s="36" t="s">
        <v>1092</v>
      </c>
      <c r="JQ189" s="16"/>
      <c r="JR189" s="36" t="s">
        <v>1092</v>
      </c>
      <c r="JS189" s="36" t="s">
        <v>1092</v>
      </c>
      <c r="JT189" s="36" t="s">
        <v>1092</v>
      </c>
      <c r="JU189" s="36"/>
      <c r="JV189" s="36"/>
      <c r="JW189" s="36"/>
      <c r="JX189" s="36"/>
      <c r="JY189" s="36"/>
      <c r="JZ189" s="36"/>
      <c r="KA189" s="36"/>
      <c r="KB189" s="36"/>
      <c r="KC189" s="36"/>
    </row>
    <row r="190" spans="1:289">
      <c r="A190" s="50" t="s">
        <v>602</v>
      </c>
      <c r="B190" s="15" t="s">
        <v>603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31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36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1092</v>
      </c>
      <c r="JA190" s="122" t="s">
        <v>1092</v>
      </c>
      <c r="JB190" s="133" t="s">
        <v>1092</v>
      </c>
      <c r="JC190" s="133" t="s">
        <v>1092</v>
      </c>
      <c r="JD190" s="16">
        <f t="shared" si="141"/>
        <v>0</v>
      </c>
      <c r="JE190" s="133" t="s">
        <v>1092</v>
      </c>
      <c r="JF190" s="133" t="s">
        <v>1092</v>
      </c>
      <c r="JG190" s="36" t="s">
        <v>1092</v>
      </c>
      <c r="JH190" s="36" t="s">
        <v>1092</v>
      </c>
      <c r="JI190" s="36" t="s">
        <v>1092</v>
      </c>
      <c r="JJ190" s="36" t="s">
        <v>1092</v>
      </c>
      <c r="JK190" s="36" t="s">
        <v>1092</v>
      </c>
      <c r="JL190" s="36" t="s">
        <v>1092</v>
      </c>
      <c r="JM190" s="36" t="s">
        <v>1092</v>
      </c>
      <c r="JN190" s="36" t="s">
        <v>1092</v>
      </c>
      <c r="JO190" s="36" t="s">
        <v>1092</v>
      </c>
      <c r="JP190" s="36" t="s">
        <v>1092</v>
      </c>
      <c r="JQ190" s="16"/>
      <c r="JR190" s="36" t="s">
        <v>1092</v>
      </c>
      <c r="JS190" s="36" t="s">
        <v>1092</v>
      </c>
      <c r="JT190" s="36" t="s">
        <v>1092</v>
      </c>
      <c r="JU190" s="36"/>
      <c r="JV190" s="36"/>
      <c r="JW190" s="36"/>
      <c r="JX190" s="36"/>
      <c r="JY190" s="36"/>
      <c r="JZ190" s="36"/>
      <c r="KA190" s="36"/>
      <c r="KB190" s="36"/>
      <c r="KC190" s="36"/>
    </row>
    <row r="191" spans="1:289">
      <c r="A191" s="15" t="s">
        <v>321</v>
      </c>
      <c r="B191" s="15" t="s">
        <v>604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32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28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33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34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31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36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37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1092</v>
      </c>
      <c r="JA191" s="122" t="s">
        <v>1092</v>
      </c>
      <c r="JB191" s="133" t="s">
        <v>1092</v>
      </c>
      <c r="JC191" s="133" t="s">
        <v>1092</v>
      </c>
      <c r="JD191" s="16">
        <f t="shared" si="141"/>
        <v>0</v>
      </c>
      <c r="JE191" s="133" t="s">
        <v>1092</v>
      </c>
      <c r="JF191" s="133" t="s">
        <v>1092</v>
      </c>
      <c r="JG191" s="36" t="s">
        <v>1092</v>
      </c>
      <c r="JH191" s="36" t="s">
        <v>1092</v>
      </c>
      <c r="JI191" s="36" t="s">
        <v>1092</v>
      </c>
      <c r="JJ191" s="36" t="s">
        <v>1092</v>
      </c>
      <c r="JK191" s="36" t="s">
        <v>1092</v>
      </c>
      <c r="JL191" s="36" t="s">
        <v>1092</v>
      </c>
      <c r="JM191" s="36" t="s">
        <v>1092</v>
      </c>
      <c r="JN191" s="36" t="s">
        <v>1092</v>
      </c>
      <c r="JO191" s="36" t="s">
        <v>1092</v>
      </c>
      <c r="JP191" s="36" t="s">
        <v>1092</v>
      </c>
      <c r="JQ191" s="16"/>
      <c r="JR191" s="36" t="s">
        <v>1092</v>
      </c>
      <c r="JS191" s="36" t="s">
        <v>1092</v>
      </c>
      <c r="JT191" s="36" t="s">
        <v>1092</v>
      </c>
      <c r="JU191" s="36"/>
      <c r="JV191" s="36"/>
      <c r="JW191" s="36"/>
      <c r="JX191" s="36"/>
      <c r="JY191" s="36"/>
      <c r="JZ191" s="36"/>
      <c r="KA191" s="36"/>
      <c r="KB191" s="36"/>
      <c r="KC191" s="36"/>
    </row>
    <row r="192" spans="1:289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36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1092</v>
      </c>
      <c r="JA192" s="122" t="s">
        <v>1092</v>
      </c>
      <c r="JB192" s="133" t="s">
        <v>1092</v>
      </c>
      <c r="JC192" s="133" t="s">
        <v>1092</v>
      </c>
      <c r="JD192" s="16"/>
      <c r="JE192" s="133" t="s">
        <v>1092</v>
      </c>
      <c r="JF192" s="133" t="s">
        <v>1092</v>
      </c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16"/>
      <c r="JR192" s="36"/>
      <c r="JS192" s="36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</row>
    <row r="193" spans="1:289" ht="17.25" thickBot="1">
      <c r="A193" s="9" t="s">
        <v>605</v>
      </c>
      <c r="B193" s="9" t="s">
        <v>606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43">SUM(EK195:EK224)</f>
        <v>8752</v>
      </c>
      <c r="EL193" s="10">
        <f t="shared" si="143"/>
        <v>8299</v>
      </c>
      <c r="EM193" s="10">
        <f t="shared" si="143"/>
        <v>10875</v>
      </c>
      <c r="EN193" s="10">
        <f t="shared" si="143"/>
        <v>10169</v>
      </c>
      <c r="EO193" s="10">
        <f t="shared" si="143"/>
        <v>8529</v>
      </c>
      <c r="EP193" s="10">
        <f t="shared" si="143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44">SUM(EU195:EU224)</f>
        <v>12175</v>
      </c>
      <c r="EV193" s="10">
        <f t="shared" si="144"/>
        <v>11066</v>
      </c>
      <c r="EW193" s="10">
        <f t="shared" si="144"/>
        <v>12496</v>
      </c>
      <c r="EX193" s="10">
        <f t="shared" si="144"/>
        <v>10569</v>
      </c>
      <c r="EY193" s="10">
        <f t="shared" si="144"/>
        <v>9919</v>
      </c>
      <c r="EZ193" s="10">
        <f t="shared" si="144"/>
        <v>15436</v>
      </c>
      <c r="FA193" s="10">
        <f t="shared" si="144"/>
        <v>10566</v>
      </c>
      <c r="FB193" s="10">
        <f t="shared" si="144"/>
        <v>8724</v>
      </c>
      <c r="FC193" s="10">
        <f t="shared" si="144"/>
        <v>12483</v>
      </c>
      <c r="FD193" s="9">
        <f>SUM(FE193:FP193)</f>
        <v>130446</v>
      </c>
      <c r="FE193" s="10">
        <f t="shared" ref="FE193:FP193" si="145">SUM(FE195:FE224)</f>
        <v>9676</v>
      </c>
      <c r="FF193" s="10">
        <f t="shared" si="145"/>
        <v>6712</v>
      </c>
      <c r="FG193" s="10">
        <f t="shared" si="145"/>
        <v>12269</v>
      </c>
      <c r="FH193" s="10">
        <f t="shared" si="145"/>
        <v>10491</v>
      </c>
      <c r="FI193" s="10">
        <f t="shared" si="145"/>
        <v>9964</v>
      </c>
      <c r="FJ193" s="10">
        <f t="shared" si="145"/>
        <v>11146</v>
      </c>
      <c r="FK193" s="10">
        <f t="shared" si="145"/>
        <v>9265</v>
      </c>
      <c r="FL193" s="10">
        <f t="shared" si="145"/>
        <v>10390</v>
      </c>
      <c r="FM193" s="10">
        <f t="shared" si="145"/>
        <v>13187</v>
      </c>
      <c r="FN193" s="10">
        <f t="shared" si="145"/>
        <v>12923</v>
      </c>
      <c r="FO193" s="10">
        <f t="shared" si="145"/>
        <v>11168</v>
      </c>
      <c r="FP193" s="10">
        <f t="shared" si="145"/>
        <v>13255</v>
      </c>
      <c r="FQ193" s="9">
        <f>SUM(FR193:GC193)</f>
        <v>146089</v>
      </c>
      <c r="FR193" s="10">
        <f t="shared" ref="FR193:GC193" si="146">SUM(FR195:FR224)</f>
        <v>11372</v>
      </c>
      <c r="FS193" s="10">
        <f t="shared" si="146"/>
        <v>7853</v>
      </c>
      <c r="FT193" s="11">
        <f t="shared" si="146"/>
        <v>14810</v>
      </c>
      <c r="FU193" s="10">
        <f t="shared" si="146"/>
        <v>12280</v>
      </c>
      <c r="FV193" s="10">
        <f t="shared" si="146"/>
        <v>13625</v>
      </c>
      <c r="FW193" s="12">
        <f t="shared" si="146"/>
        <v>13363</v>
      </c>
      <c r="FX193" s="10">
        <f t="shared" si="146"/>
        <v>11887</v>
      </c>
      <c r="FY193" s="12">
        <f t="shared" si="146"/>
        <v>11554</v>
      </c>
      <c r="FZ193" s="10">
        <f t="shared" si="146"/>
        <v>14454</v>
      </c>
      <c r="GA193" s="12">
        <f t="shared" si="146"/>
        <v>13576</v>
      </c>
      <c r="GB193" s="10">
        <f t="shared" si="146"/>
        <v>9743</v>
      </c>
      <c r="GC193" s="10">
        <f t="shared" si="146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31"/>
        <v>166304</v>
      </c>
      <c r="GR193" s="10">
        <f t="shared" ref="GR193:HC193" si="147">SUM(GR195:GR224)</f>
        <v>12436</v>
      </c>
      <c r="GS193" s="10">
        <f t="shared" si="147"/>
        <v>10791</v>
      </c>
      <c r="GT193" s="10">
        <f t="shared" si="147"/>
        <v>12151</v>
      </c>
      <c r="GU193" s="10">
        <f t="shared" si="147"/>
        <v>14064</v>
      </c>
      <c r="GV193" s="10">
        <f t="shared" si="147"/>
        <v>13575</v>
      </c>
      <c r="GW193" s="10">
        <f t="shared" si="147"/>
        <v>13839</v>
      </c>
      <c r="GX193" s="10">
        <f t="shared" si="147"/>
        <v>14316</v>
      </c>
      <c r="GY193" s="10">
        <f t="shared" si="147"/>
        <v>16057</v>
      </c>
      <c r="GZ193" s="10">
        <f t="shared" si="147"/>
        <v>15863</v>
      </c>
      <c r="HA193" s="10">
        <f t="shared" si="147"/>
        <v>17978</v>
      </c>
      <c r="HB193" s="10">
        <f t="shared" si="147"/>
        <v>11170</v>
      </c>
      <c r="HC193" s="10">
        <f t="shared" si="147"/>
        <v>14064</v>
      </c>
      <c r="HD193" s="9">
        <f t="shared" si="135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36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37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48">SUM(IR195:IR225)</f>
        <v>13078</v>
      </c>
      <c r="IS193" s="9">
        <f t="shared" si="148"/>
        <v>9558</v>
      </c>
      <c r="IT193" s="9">
        <f t="shared" si="148"/>
        <v>15841</v>
      </c>
      <c r="IU193" s="9">
        <f t="shared" si="148"/>
        <v>16948</v>
      </c>
      <c r="IV193" s="9">
        <f t="shared" si="148"/>
        <v>16244</v>
      </c>
      <c r="IW193" s="9">
        <f t="shared" si="148"/>
        <v>16478</v>
      </c>
      <c r="IX193" s="9">
        <f t="shared" si="148"/>
        <v>18921</v>
      </c>
      <c r="IY193" s="9">
        <f t="shared" si="148"/>
        <v>12830</v>
      </c>
      <c r="IZ193" s="124">
        <f t="shared" si="148"/>
        <v>18528</v>
      </c>
      <c r="JA193" s="127">
        <f t="shared" ref="JA193" si="149">SUM(JA195:JA225)</f>
        <v>17410</v>
      </c>
      <c r="JB193" s="124">
        <f t="shared" ref="JB193:JC193" si="150">SUM(JB195:JB225)</f>
        <v>15102</v>
      </c>
      <c r="JC193" s="124">
        <f t="shared" si="150"/>
        <v>19609</v>
      </c>
      <c r="JD193" s="9">
        <f>SUM(JE193:JP193)</f>
        <v>189557</v>
      </c>
      <c r="JE193" s="9">
        <f>SUM(JE195:JE225)</f>
        <v>15441</v>
      </c>
      <c r="JF193" s="9">
        <f t="shared" ref="JF193" si="151">SUM(JF195:JF225)</f>
        <v>10856</v>
      </c>
      <c r="JG193" s="9">
        <f t="shared" ref="JG193:JL193" si="152">SUM(JG195:JG225)</f>
        <v>15562</v>
      </c>
      <c r="JH193" s="9">
        <f t="shared" si="152"/>
        <v>22774</v>
      </c>
      <c r="JI193" s="9">
        <f t="shared" si="152"/>
        <v>14965</v>
      </c>
      <c r="JJ193" s="9">
        <f t="shared" si="152"/>
        <v>17227</v>
      </c>
      <c r="JK193" s="9">
        <f t="shared" si="152"/>
        <v>15661</v>
      </c>
      <c r="JL193" s="9">
        <f t="shared" si="152"/>
        <v>13270</v>
      </c>
      <c r="JM193" s="9">
        <f>SUM(JM195:JM225)</f>
        <v>16413</v>
      </c>
      <c r="JN193" s="9">
        <f>SUM(JN195:JN225)</f>
        <v>15442</v>
      </c>
      <c r="JO193" s="9">
        <f>SUM(JO195:JO225)</f>
        <v>13147</v>
      </c>
      <c r="JP193" s="9">
        <f>SUM(JP195:JP225)</f>
        <v>18799</v>
      </c>
      <c r="JQ193" s="9">
        <f>SUM(JR193:KC193)</f>
        <v>39497</v>
      </c>
      <c r="JR193" s="9">
        <f>SUM(JR195:JR225)</f>
        <v>14899</v>
      </c>
      <c r="JS193" s="9">
        <f>SUM(JS195:JS225)</f>
        <v>11167</v>
      </c>
      <c r="JT193" s="9">
        <f>SUM(JT195:JT225)</f>
        <v>13431</v>
      </c>
      <c r="JU193" s="9">
        <f t="shared" ref="JU193:KC193" si="153">SUM(JU195:JU225)</f>
        <v>0</v>
      </c>
      <c r="JV193" s="9">
        <f t="shared" si="153"/>
        <v>0</v>
      </c>
      <c r="JW193" s="9">
        <f t="shared" si="153"/>
        <v>0</v>
      </c>
      <c r="JX193" s="9">
        <f t="shared" si="153"/>
        <v>0</v>
      </c>
      <c r="JY193" s="9">
        <f t="shared" si="153"/>
        <v>0</v>
      </c>
      <c r="JZ193" s="9">
        <f t="shared" si="153"/>
        <v>0</v>
      </c>
      <c r="KA193" s="9">
        <f t="shared" si="153"/>
        <v>0</v>
      </c>
      <c r="KB193" s="9">
        <f t="shared" si="153"/>
        <v>0</v>
      </c>
      <c r="KC193" s="9">
        <f t="shared" si="153"/>
        <v>0</v>
      </c>
    </row>
    <row r="194" spans="1:289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36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1092</v>
      </c>
      <c r="JA194" s="122" t="s">
        <v>1092</v>
      </c>
      <c r="JB194" s="133" t="s">
        <v>1092</v>
      </c>
      <c r="JC194" s="133" t="s">
        <v>1092</v>
      </c>
      <c r="JD194" s="16"/>
      <c r="JE194" s="133" t="s">
        <v>1092</v>
      </c>
      <c r="JF194" s="133" t="s">
        <v>1092</v>
      </c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16"/>
      <c r="JR194" s="36"/>
      <c r="JS194" s="36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</row>
    <row r="195" spans="1:289">
      <c r="A195" s="15" t="s">
        <v>607</v>
      </c>
      <c r="B195" s="39" t="s">
        <v>608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54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55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56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57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31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35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36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37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38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 t="shared" ref="JD195:JD224" si="158">SUM(JE195:JP195)</f>
        <v>150408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  <c r="JJ195" s="36">
        <v>13453</v>
      </c>
      <c r="JK195" s="36">
        <v>12236</v>
      </c>
      <c r="JL195" s="36">
        <v>10362</v>
      </c>
      <c r="JM195" s="36">
        <v>12979</v>
      </c>
      <c r="JN195" s="36">
        <v>12299</v>
      </c>
      <c r="JO195" s="36">
        <v>10190</v>
      </c>
      <c r="JP195" s="36">
        <v>14996</v>
      </c>
      <c r="JQ195" s="16">
        <f t="shared" ref="JQ195:JQ213" si="159">SUM(JR195:KC195)</f>
        <v>31150</v>
      </c>
      <c r="JR195" s="36">
        <v>11688</v>
      </c>
      <c r="JS195" s="36">
        <v>8769</v>
      </c>
      <c r="JT195" s="36">
        <v>10693</v>
      </c>
      <c r="JU195" s="36"/>
      <c r="JV195" s="36"/>
      <c r="JW195" s="36"/>
      <c r="JX195" s="36"/>
      <c r="JY195" s="36"/>
      <c r="JZ195" s="36"/>
      <c r="KA195" s="36"/>
      <c r="KB195" s="36"/>
      <c r="KC195" s="36"/>
    </row>
    <row r="196" spans="1:289">
      <c r="A196" s="15" t="s">
        <v>609</v>
      </c>
      <c r="B196" s="39" t="s">
        <v>610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54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55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56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57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31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35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36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37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38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 t="shared" si="158"/>
        <v>33088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  <c r="JJ196" s="36">
        <v>3156</v>
      </c>
      <c r="JK196" s="36">
        <v>2969</v>
      </c>
      <c r="JL196" s="36">
        <v>2408</v>
      </c>
      <c r="JM196" s="36">
        <v>2875</v>
      </c>
      <c r="JN196" s="36">
        <v>2663</v>
      </c>
      <c r="JO196" s="36">
        <v>2470</v>
      </c>
      <c r="JP196" s="36">
        <v>3242</v>
      </c>
      <c r="JQ196" s="16">
        <f t="shared" si="159"/>
        <v>7032</v>
      </c>
      <c r="JR196" s="36">
        <v>2659</v>
      </c>
      <c r="JS196" s="36">
        <v>2013</v>
      </c>
      <c r="JT196" s="36">
        <v>2360</v>
      </c>
      <c r="JU196" s="36"/>
      <c r="JV196" s="36"/>
      <c r="JW196" s="36"/>
      <c r="JX196" s="36"/>
      <c r="JY196" s="36"/>
      <c r="JZ196" s="36"/>
      <c r="KA196" s="36"/>
      <c r="KB196" s="36"/>
      <c r="KC196" s="36"/>
    </row>
    <row r="197" spans="1:289">
      <c r="A197" s="15" t="s">
        <v>611</v>
      </c>
      <c r="B197" s="39" t="s">
        <v>612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54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55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56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57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60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35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36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37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38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 t="shared" si="158"/>
        <v>2973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  <c r="JJ197" s="36">
        <v>263</v>
      </c>
      <c r="JK197" s="36">
        <v>197</v>
      </c>
      <c r="JL197" s="36">
        <v>269</v>
      </c>
      <c r="JM197" s="36">
        <v>284</v>
      </c>
      <c r="JN197" s="36">
        <v>265</v>
      </c>
      <c r="JO197" s="36">
        <v>259</v>
      </c>
      <c r="JP197" s="36">
        <v>288</v>
      </c>
      <c r="JQ197" s="16">
        <f t="shared" si="159"/>
        <v>802</v>
      </c>
      <c r="JR197" s="36">
        <v>393</v>
      </c>
      <c r="JS197" s="36">
        <v>210</v>
      </c>
      <c r="JT197" s="36">
        <v>199</v>
      </c>
      <c r="JU197" s="36"/>
      <c r="JV197" s="36"/>
      <c r="JW197" s="36"/>
      <c r="JX197" s="36"/>
      <c r="JY197" s="36"/>
      <c r="JZ197" s="36"/>
      <c r="KA197" s="36"/>
      <c r="KB197" s="36"/>
      <c r="KC197" s="36"/>
    </row>
    <row r="198" spans="1:289">
      <c r="A198" s="15" t="s">
        <v>613</v>
      </c>
      <c r="B198" s="39" t="s">
        <v>614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54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55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56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57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60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35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36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37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38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 t="shared" si="158"/>
        <v>264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  <c r="JJ198" s="36">
        <v>12</v>
      </c>
      <c r="JK198" s="36">
        <v>9</v>
      </c>
      <c r="JL198" s="36">
        <v>31</v>
      </c>
      <c r="JM198" s="36">
        <v>29</v>
      </c>
      <c r="JN198" s="36">
        <v>33</v>
      </c>
      <c r="JO198" s="36">
        <v>27</v>
      </c>
      <c r="JP198" s="36">
        <v>26</v>
      </c>
      <c r="JQ198" s="16">
        <f t="shared" si="159"/>
        <v>50</v>
      </c>
      <c r="JR198" s="36">
        <v>9</v>
      </c>
      <c r="JS198" s="36">
        <v>18</v>
      </c>
      <c r="JT198" s="36">
        <v>23</v>
      </c>
      <c r="JU198" s="36"/>
      <c r="JV198" s="36"/>
      <c r="JW198" s="36"/>
      <c r="JX198" s="36"/>
      <c r="JY198" s="36"/>
      <c r="JZ198" s="36"/>
      <c r="KA198" s="36"/>
      <c r="KB198" s="36"/>
      <c r="KC198" s="36"/>
    </row>
    <row r="199" spans="1:289">
      <c r="A199" s="15" t="s">
        <v>615</v>
      </c>
      <c r="B199" s="39" t="s">
        <v>616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54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55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56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57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60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61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62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37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>
        <f t="shared" si="138"/>
        <v>39</v>
      </c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1092</v>
      </c>
      <c r="JD199" s="16">
        <f t="shared" si="158"/>
        <v>47</v>
      </c>
      <c r="JE199" s="133" t="s">
        <v>1092</v>
      </c>
      <c r="JF199" s="133">
        <v>1</v>
      </c>
      <c r="JG199" s="36">
        <v>1</v>
      </c>
      <c r="JH199" s="36">
        <v>2</v>
      </c>
      <c r="JI199" s="36">
        <v>3</v>
      </c>
      <c r="JJ199" s="36">
        <v>4</v>
      </c>
      <c r="JK199" s="36">
        <v>1</v>
      </c>
      <c r="JL199" s="36">
        <v>10</v>
      </c>
      <c r="JM199" s="36">
        <v>4</v>
      </c>
      <c r="JN199" s="36">
        <v>7</v>
      </c>
      <c r="JO199" s="36">
        <v>9</v>
      </c>
      <c r="JP199" s="36">
        <v>5</v>
      </c>
      <c r="JQ199" s="16">
        <f t="shared" si="159"/>
        <v>3</v>
      </c>
      <c r="JR199" s="36" t="s">
        <v>1092</v>
      </c>
      <c r="JS199" s="36">
        <v>1</v>
      </c>
      <c r="JT199" s="36">
        <v>2</v>
      </c>
      <c r="JU199" s="36"/>
      <c r="JV199" s="36"/>
      <c r="JW199" s="36"/>
      <c r="JX199" s="36"/>
      <c r="JY199" s="36"/>
      <c r="JZ199" s="36"/>
      <c r="KA199" s="36"/>
      <c r="KB199" s="36"/>
      <c r="KC199" s="36"/>
    </row>
    <row r="200" spans="1:289">
      <c r="A200" s="15" t="s">
        <v>617</v>
      </c>
      <c r="B200" s="39" t="s">
        <v>618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54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55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56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57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60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61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62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37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38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 t="shared" si="158"/>
        <v>161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  <c r="JJ200" s="36">
        <v>22</v>
      </c>
      <c r="JK200" s="36">
        <v>24</v>
      </c>
      <c r="JL200" s="36">
        <v>6</v>
      </c>
      <c r="JM200" s="36">
        <v>15</v>
      </c>
      <c r="JN200" s="36">
        <v>5</v>
      </c>
      <c r="JO200" s="36">
        <v>12</v>
      </c>
      <c r="JP200" s="36">
        <v>23</v>
      </c>
      <c r="JQ200" s="16">
        <f t="shared" si="159"/>
        <v>23</v>
      </c>
      <c r="JR200" s="36">
        <v>5</v>
      </c>
      <c r="JS200" s="36">
        <v>7</v>
      </c>
      <c r="JT200" s="36">
        <v>11</v>
      </c>
      <c r="JU200" s="36"/>
      <c r="JV200" s="36"/>
      <c r="JW200" s="36"/>
      <c r="JX200" s="36"/>
      <c r="JY200" s="36"/>
      <c r="JZ200" s="36"/>
      <c r="KA200" s="36"/>
      <c r="KB200" s="36"/>
      <c r="KC200" s="36"/>
    </row>
    <row r="201" spans="1:289">
      <c r="A201" s="15" t="s">
        <v>619</v>
      </c>
      <c r="B201" s="39" t="s">
        <v>620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54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55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56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57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60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61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62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37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38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 t="shared" si="158"/>
        <v>222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  <c r="JJ201" s="36">
        <v>15</v>
      </c>
      <c r="JK201" s="36">
        <v>4</v>
      </c>
      <c r="JL201" s="36">
        <v>2</v>
      </c>
      <c r="JM201" s="36">
        <v>19</v>
      </c>
      <c r="JN201" s="36">
        <v>9</v>
      </c>
      <c r="JO201" s="36">
        <v>19</v>
      </c>
      <c r="JP201" s="36">
        <v>7</v>
      </c>
      <c r="JQ201" s="16">
        <f t="shared" si="159"/>
        <v>26</v>
      </c>
      <c r="JR201" s="36">
        <v>2</v>
      </c>
      <c r="JS201" s="36">
        <v>17</v>
      </c>
      <c r="JT201" s="36">
        <v>7</v>
      </c>
      <c r="JU201" s="36"/>
      <c r="JV201" s="36"/>
      <c r="JW201" s="36"/>
      <c r="JX201" s="36"/>
      <c r="JY201" s="36"/>
      <c r="JZ201" s="36"/>
      <c r="KA201" s="36"/>
      <c r="KB201" s="36"/>
      <c r="KC201" s="36"/>
    </row>
    <row r="202" spans="1:289">
      <c r="A202" s="15" t="s">
        <v>621</v>
      </c>
      <c r="B202" s="39" t="s">
        <v>622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54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55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56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57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60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61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62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1092</v>
      </c>
      <c r="JA202" s="122" t="s">
        <v>1092</v>
      </c>
      <c r="JB202" s="133" t="s">
        <v>1092</v>
      </c>
      <c r="JC202" s="133" t="s">
        <v>1092</v>
      </c>
      <c r="JD202" s="16">
        <f t="shared" si="158"/>
        <v>0</v>
      </c>
      <c r="JE202" s="133" t="s">
        <v>1092</v>
      </c>
      <c r="JF202" s="133" t="s">
        <v>1092</v>
      </c>
      <c r="JG202" s="36" t="s">
        <v>1092</v>
      </c>
      <c r="JH202" s="36" t="s">
        <v>1092</v>
      </c>
      <c r="JI202" s="36" t="s">
        <v>1092</v>
      </c>
      <c r="JJ202" s="36" t="s">
        <v>1092</v>
      </c>
      <c r="JK202" s="36" t="s">
        <v>1092</v>
      </c>
      <c r="JL202" s="36" t="s">
        <v>1092</v>
      </c>
      <c r="JM202" s="36" t="s">
        <v>1092</v>
      </c>
      <c r="JN202" s="36" t="s">
        <v>1092</v>
      </c>
      <c r="JO202" s="36" t="s">
        <v>1092</v>
      </c>
      <c r="JP202" s="36" t="s">
        <v>1092</v>
      </c>
      <c r="JQ202" s="16"/>
      <c r="JR202" s="36" t="s">
        <v>1092</v>
      </c>
      <c r="JS202" s="36" t="s">
        <v>1092</v>
      </c>
      <c r="JT202" s="36" t="s">
        <v>1092</v>
      </c>
      <c r="JU202" s="36"/>
      <c r="JV202" s="36"/>
      <c r="JW202" s="36"/>
      <c r="JX202" s="36"/>
      <c r="JY202" s="36"/>
      <c r="JZ202" s="36"/>
      <c r="KA202" s="36"/>
      <c r="KB202" s="36"/>
      <c r="KC202" s="36"/>
    </row>
    <row r="203" spans="1:289">
      <c r="A203" s="15" t="s">
        <v>623</v>
      </c>
      <c r="B203" s="39" t="s">
        <v>624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54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55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56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57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60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61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62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63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38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 t="shared" si="158"/>
        <v>306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  <c r="JJ203" s="36">
        <v>25</v>
      </c>
      <c r="JK203" s="36">
        <v>38</v>
      </c>
      <c r="JL203" s="36">
        <v>20</v>
      </c>
      <c r="JM203" s="36">
        <v>30</v>
      </c>
      <c r="JN203" s="36">
        <v>25</v>
      </c>
      <c r="JO203" s="36">
        <v>25</v>
      </c>
      <c r="JP203" s="36">
        <v>13</v>
      </c>
      <c r="JQ203" s="16">
        <f t="shared" si="159"/>
        <v>54</v>
      </c>
      <c r="JR203" s="36">
        <v>17</v>
      </c>
      <c r="JS203" s="36">
        <v>15</v>
      </c>
      <c r="JT203" s="36">
        <v>22</v>
      </c>
      <c r="JU203" s="36"/>
      <c r="JV203" s="36"/>
      <c r="JW203" s="36"/>
      <c r="JX203" s="36"/>
      <c r="JY203" s="36"/>
      <c r="JZ203" s="36"/>
      <c r="KA203" s="36"/>
      <c r="KB203" s="36"/>
      <c r="KC203" s="36"/>
    </row>
    <row r="204" spans="1:289">
      <c r="A204" s="15" t="s">
        <v>625</v>
      </c>
      <c r="B204" s="39" t="s">
        <v>626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54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55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56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57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60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61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62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63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8" si="164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 t="shared" si="158"/>
        <v>1038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  <c r="JJ204" s="36">
        <v>126</v>
      </c>
      <c r="JK204" s="36">
        <v>79</v>
      </c>
      <c r="JL204" s="36">
        <v>93</v>
      </c>
      <c r="JM204" s="36">
        <v>90</v>
      </c>
      <c r="JN204" s="36">
        <v>54</v>
      </c>
      <c r="JO204" s="36">
        <v>65</v>
      </c>
      <c r="JP204" s="36">
        <v>134</v>
      </c>
      <c r="JQ204" s="16">
        <f t="shared" si="159"/>
        <v>220</v>
      </c>
      <c r="JR204" s="36">
        <v>89</v>
      </c>
      <c r="JS204" s="36">
        <v>77</v>
      </c>
      <c r="JT204" s="36">
        <v>54</v>
      </c>
      <c r="JU204" s="36"/>
      <c r="JV204" s="36"/>
      <c r="JW204" s="36"/>
      <c r="JX204" s="36"/>
      <c r="JY204" s="36"/>
      <c r="JZ204" s="36"/>
      <c r="KA204" s="36"/>
      <c r="KB204" s="36"/>
      <c r="KC204" s="36"/>
    </row>
    <row r="205" spans="1:289">
      <c r="A205" s="15" t="s">
        <v>627</v>
      </c>
      <c r="B205" s="39" t="s">
        <v>628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54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55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56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57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60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61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62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63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64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 t="shared" si="158"/>
        <v>152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  <c r="JJ205" s="36">
        <v>18</v>
      </c>
      <c r="JK205" s="36">
        <v>8</v>
      </c>
      <c r="JL205" s="36">
        <v>5</v>
      </c>
      <c r="JM205" s="36">
        <v>20</v>
      </c>
      <c r="JN205" s="36">
        <v>15</v>
      </c>
      <c r="JO205" s="36">
        <v>14</v>
      </c>
      <c r="JP205" s="36">
        <v>17</v>
      </c>
      <c r="JQ205" s="16">
        <f t="shared" si="159"/>
        <v>19</v>
      </c>
      <c r="JR205" s="36">
        <v>12</v>
      </c>
      <c r="JS205" s="36">
        <v>6</v>
      </c>
      <c r="JT205" s="36">
        <v>1</v>
      </c>
      <c r="JU205" s="36"/>
      <c r="JV205" s="36"/>
      <c r="JW205" s="36"/>
      <c r="JX205" s="36"/>
      <c r="JY205" s="36"/>
      <c r="JZ205" s="36"/>
      <c r="KA205" s="36"/>
      <c r="KB205" s="36"/>
      <c r="KC205" s="36"/>
    </row>
    <row r="206" spans="1:289">
      <c r="A206" s="15" t="s">
        <v>629</v>
      </c>
      <c r="B206" s="39" t="s">
        <v>630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54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55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56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57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60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61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62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63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64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 t="shared" si="158"/>
        <v>322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  <c r="JJ206" s="36">
        <v>48</v>
      </c>
      <c r="JK206" s="36">
        <v>32</v>
      </c>
      <c r="JL206" s="36">
        <v>26</v>
      </c>
      <c r="JM206" s="36">
        <v>45</v>
      </c>
      <c r="JN206" s="36">
        <v>41</v>
      </c>
      <c r="JO206" s="36">
        <v>17</v>
      </c>
      <c r="JP206" s="36">
        <v>22</v>
      </c>
      <c r="JQ206" s="16">
        <f t="shared" si="159"/>
        <v>52</v>
      </c>
      <c r="JR206" s="36">
        <v>14</v>
      </c>
      <c r="JS206" s="36">
        <v>16</v>
      </c>
      <c r="JT206" s="36">
        <v>22</v>
      </c>
      <c r="JU206" s="36"/>
      <c r="JV206" s="36"/>
      <c r="JW206" s="36"/>
      <c r="JX206" s="36"/>
      <c r="JY206" s="36"/>
      <c r="JZ206" s="36"/>
      <c r="KA206" s="36"/>
      <c r="KB206" s="36"/>
      <c r="KC206" s="36"/>
    </row>
    <row r="207" spans="1:289">
      <c r="A207" s="15" t="s">
        <v>631</v>
      </c>
      <c r="B207" s="39" t="s">
        <v>632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54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55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56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57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60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62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1092</v>
      </c>
      <c r="JA207" s="122" t="s">
        <v>1092</v>
      </c>
      <c r="JB207" s="133" t="s">
        <v>1092</v>
      </c>
      <c r="JC207" s="133" t="s">
        <v>1092</v>
      </c>
      <c r="JD207" s="16">
        <f t="shared" si="158"/>
        <v>0</v>
      </c>
      <c r="JE207" s="133" t="s">
        <v>1092</v>
      </c>
      <c r="JF207" s="133" t="s">
        <v>1092</v>
      </c>
      <c r="JG207" s="36" t="s">
        <v>1092</v>
      </c>
      <c r="JH207" s="36" t="s">
        <v>1092</v>
      </c>
      <c r="JI207" s="36" t="s">
        <v>1092</v>
      </c>
      <c r="JJ207" s="36" t="s">
        <v>1092</v>
      </c>
      <c r="JK207" s="36" t="s">
        <v>1092</v>
      </c>
      <c r="JL207" s="36" t="s">
        <v>1092</v>
      </c>
      <c r="JM207" s="36" t="s">
        <v>1092</v>
      </c>
      <c r="JN207" s="36" t="s">
        <v>1092</v>
      </c>
      <c r="JO207" s="36" t="s">
        <v>1092</v>
      </c>
      <c r="JP207" s="36" t="s">
        <v>1092</v>
      </c>
      <c r="JQ207" s="16"/>
      <c r="JR207" s="36" t="s">
        <v>1092</v>
      </c>
      <c r="JS207" s="36" t="s">
        <v>1092</v>
      </c>
      <c r="JT207" s="36" t="s">
        <v>1092</v>
      </c>
      <c r="JU207" s="36"/>
      <c r="JV207" s="36"/>
      <c r="JW207" s="36"/>
      <c r="JX207" s="36"/>
      <c r="JY207" s="36"/>
      <c r="JZ207" s="36"/>
      <c r="KA207" s="36"/>
      <c r="KB207" s="36"/>
      <c r="KC207" s="36"/>
    </row>
    <row r="208" spans="1:289">
      <c r="A208" s="50" t="s">
        <v>633</v>
      </c>
      <c r="B208" s="39" t="s">
        <v>634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54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55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56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57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60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61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62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63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1092</v>
      </c>
      <c r="JA208" s="122" t="s">
        <v>1092</v>
      </c>
      <c r="JB208" s="133" t="s">
        <v>1092</v>
      </c>
      <c r="JC208" s="133" t="s">
        <v>1092</v>
      </c>
      <c r="JD208" s="16">
        <f t="shared" si="158"/>
        <v>0</v>
      </c>
      <c r="JE208" s="133" t="s">
        <v>1092</v>
      </c>
      <c r="JF208" s="133" t="s">
        <v>1092</v>
      </c>
      <c r="JG208" s="36" t="s">
        <v>1092</v>
      </c>
      <c r="JH208" s="36" t="s">
        <v>1092</v>
      </c>
      <c r="JI208" s="36" t="s">
        <v>1092</v>
      </c>
      <c r="JJ208" s="36" t="s">
        <v>1092</v>
      </c>
      <c r="JK208" s="36" t="s">
        <v>1092</v>
      </c>
      <c r="JL208" s="36" t="s">
        <v>1092</v>
      </c>
      <c r="JM208" s="36" t="s">
        <v>1092</v>
      </c>
      <c r="JN208" s="36" t="s">
        <v>1092</v>
      </c>
      <c r="JO208" s="36" t="s">
        <v>1092</v>
      </c>
      <c r="JP208" s="36" t="s">
        <v>1092</v>
      </c>
      <c r="JQ208" s="16"/>
      <c r="JR208" s="36" t="s">
        <v>1092</v>
      </c>
      <c r="JS208" s="36" t="s">
        <v>1092</v>
      </c>
      <c r="JT208" s="36" t="s">
        <v>1092</v>
      </c>
      <c r="JU208" s="36"/>
      <c r="JV208" s="36"/>
      <c r="JW208" s="36"/>
      <c r="JX208" s="36"/>
      <c r="JY208" s="36"/>
      <c r="JZ208" s="36"/>
      <c r="KA208" s="36"/>
      <c r="KB208" s="36"/>
      <c r="KC208" s="36"/>
    </row>
    <row r="209" spans="1:289">
      <c r="A209" s="15" t="s">
        <v>635</v>
      </c>
      <c r="B209" s="39" t="s">
        <v>636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54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55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56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57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60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61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62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63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64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 t="shared" si="158"/>
        <v>277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  <c r="JJ209" s="36">
        <v>38</v>
      </c>
      <c r="JK209" s="36">
        <v>39</v>
      </c>
      <c r="JL209" s="36">
        <v>19</v>
      </c>
      <c r="JM209" s="36">
        <v>4</v>
      </c>
      <c r="JN209" s="36">
        <v>3</v>
      </c>
      <c r="JO209" s="36">
        <v>13</v>
      </c>
      <c r="JP209" s="36">
        <v>7</v>
      </c>
      <c r="JQ209" s="16">
        <f t="shared" si="159"/>
        <v>40</v>
      </c>
      <c r="JR209" s="36">
        <v>0</v>
      </c>
      <c r="JS209" s="36">
        <v>9</v>
      </c>
      <c r="JT209" s="36">
        <v>31</v>
      </c>
      <c r="JU209" s="36"/>
      <c r="JV209" s="36"/>
      <c r="JW209" s="36"/>
      <c r="JX209" s="36"/>
      <c r="JY209" s="36"/>
      <c r="JZ209" s="36"/>
      <c r="KA209" s="36"/>
      <c r="KB209" s="36"/>
      <c r="KC209" s="36"/>
    </row>
    <row r="210" spans="1:289">
      <c r="A210" s="15" t="s">
        <v>637</v>
      </c>
      <c r="B210" s="39" t="s">
        <v>638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54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55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56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57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60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61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62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63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1092</v>
      </c>
      <c r="JA210" s="122" t="s">
        <v>1092</v>
      </c>
      <c r="JB210" s="133" t="s">
        <v>1092</v>
      </c>
      <c r="JC210" s="133" t="s">
        <v>1092</v>
      </c>
      <c r="JD210" s="16">
        <f t="shared" si="158"/>
        <v>0</v>
      </c>
      <c r="JE210" s="133" t="s">
        <v>1092</v>
      </c>
      <c r="JF210" s="133" t="s">
        <v>1092</v>
      </c>
      <c r="JG210" s="36" t="s">
        <v>1092</v>
      </c>
      <c r="JH210" s="36" t="s">
        <v>1092</v>
      </c>
      <c r="JI210" s="36" t="s">
        <v>1092</v>
      </c>
      <c r="JJ210" s="36" t="s">
        <v>1092</v>
      </c>
      <c r="JK210" s="36" t="s">
        <v>1092</v>
      </c>
      <c r="JL210" s="36" t="s">
        <v>1092</v>
      </c>
      <c r="JM210" s="36" t="s">
        <v>1092</v>
      </c>
      <c r="JN210" s="36" t="s">
        <v>1092</v>
      </c>
      <c r="JO210" s="36" t="s">
        <v>1092</v>
      </c>
      <c r="JP210" s="36" t="s">
        <v>1092</v>
      </c>
      <c r="JQ210" s="16"/>
      <c r="JR210" s="36" t="s">
        <v>1092</v>
      </c>
      <c r="JS210" s="36" t="s">
        <v>1092</v>
      </c>
      <c r="JT210" s="36" t="s">
        <v>1092</v>
      </c>
      <c r="JU210" s="36"/>
      <c r="JV210" s="36"/>
      <c r="JW210" s="36"/>
      <c r="JX210" s="36"/>
      <c r="JY210" s="36"/>
      <c r="JZ210" s="36"/>
      <c r="KA210" s="36"/>
      <c r="KB210" s="36"/>
      <c r="KC210" s="36"/>
    </row>
    <row r="211" spans="1:289">
      <c r="A211" s="15" t="s">
        <v>639</v>
      </c>
      <c r="B211" s="39" t="s">
        <v>640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54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55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56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57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60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61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62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63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1092</v>
      </c>
      <c r="JA211" s="122" t="s">
        <v>1092</v>
      </c>
      <c r="JB211" s="133" t="s">
        <v>1092</v>
      </c>
      <c r="JC211" s="133" t="s">
        <v>1092</v>
      </c>
      <c r="JD211" s="16">
        <f t="shared" si="158"/>
        <v>0</v>
      </c>
      <c r="JE211" s="133" t="s">
        <v>1092</v>
      </c>
      <c r="JF211" s="133" t="s">
        <v>1092</v>
      </c>
      <c r="JG211" s="36" t="s">
        <v>1092</v>
      </c>
      <c r="JH211" s="36" t="s">
        <v>1092</v>
      </c>
      <c r="JI211" s="36" t="s">
        <v>1092</v>
      </c>
      <c r="JJ211" s="36" t="s">
        <v>1092</v>
      </c>
      <c r="JK211" s="36" t="s">
        <v>1092</v>
      </c>
      <c r="JL211" s="36" t="s">
        <v>1092</v>
      </c>
      <c r="JM211" s="36" t="s">
        <v>1092</v>
      </c>
      <c r="JN211" s="36" t="s">
        <v>1092</v>
      </c>
      <c r="JO211" s="36" t="s">
        <v>1092</v>
      </c>
      <c r="JP211" s="36" t="s">
        <v>1092</v>
      </c>
      <c r="JQ211" s="16"/>
      <c r="JR211" s="36" t="s">
        <v>1092</v>
      </c>
      <c r="JS211" s="36" t="s">
        <v>1092</v>
      </c>
      <c r="JT211" s="36" t="s">
        <v>1092</v>
      </c>
      <c r="JU211" s="36"/>
      <c r="JV211" s="36"/>
      <c r="JW211" s="36"/>
      <c r="JX211" s="36"/>
      <c r="JY211" s="36"/>
      <c r="JZ211" s="36"/>
      <c r="KA211" s="36"/>
      <c r="KB211" s="36"/>
      <c r="KC211" s="36"/>
    </row>
    <row r="212" spans="1:289">
      <c r="A212" s="15" t="s">
        <v>641</v>
      </c>
      <c r="B212" s="39" t="s">
        <v>642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54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55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56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57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60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61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62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63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64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 t="shared" si="158"/>
        <v>134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  <c r="JJ212" s="36">
        <v>21</v>
      </c>
      <c r="JK212" s="36">
        <v>11</v>
      </c>
      <c r="JL212" s="36">
        <v>5</v>
      </c>
      <c r="JM212" s="36">
        <v>11</v>
      </c>
      <c r="JN212" s="36">
        <v>9</v>
      </c>
      <c r="JO212" s="36">
        <v>13</v>
      </c>
      <c r="JP212" s="36">
        <v>9</v>
      </c>
      <c r="JQ212" s="16">
        <f t="shared" si="159"/>
        <v>9</v>
      </c>
      <c r="JR212" s="36">
        <v>7</v>
      </c>
      <c r="JS212" s="36" t="s">
        <v>1092</v>
      </c>
      <c r="JT212" s="36">
        <v>2</v>
      </c>
      <c r="JU212" s="36"/>
      <c r="JV212" s="36"/>
      <c r="JW212" s="36"/>
      <c r="JX212" s="36"/>
      <c r="JY212" s="36"/>
      <c r="JZ212" s="36"/>
      <c r="KA212" s="36"/>
      <c r="KB212" s="36"/>
      <c r="KC212" s="36"/>
    </row>
    <row r="213" spans="1:289">
      <c r="A213" s="15" t="s">
        <v>643</v>
      </c>
      <c r="B213" s="39" t="s">
        <v>644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54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55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56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57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60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61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62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63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64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 t="shared" si="158"/>
        <v>161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  <c r="JJ213" s="36">
        <v>26</v>
      </c>
      <c r="JK213" s="36">
        <v>14</v>
      </c>
      <c r="JL213" s="36">
        <v>14</v>
      </c>
      <c r="JM213" s="36">
        <v>8</v>
      </c>
      <c r="JN213" s="36">
        <v>14</v>
      </c>
      <c r="JO213" s="36">
        <v>14</v>
      </c>
      <c r="JP213" s="36">
        <v>10</v>
      </c>
      <c r="JQ213" s="16">
        <f t="shared" si="159"/>
        <v>17</v>
      </c>
      <c r="JR213" s="36">
        <v>4</v>
      </c>
      <c r="JS213" s="36">
        <v>9</v>
      </c>
      <c r="JT213" s="36">
        <v>4</v>
      </c>
      <c r="JU213" s="36"/>
      <c r="JV213" s="36"/>
      <c r="JW213" s="36"/>
      <c r="JX213" s="36"/>
      <c r="JY213" s="36"/>
      <c r="JZ213" s="36"/>
      <c r="KA213" s="36"/>
      <c r="KB213" s="36"/>
      <c r="KC213" s="36"/>
    </row>
    <row r="214" spans="1:289">
      <c r="A214" s="15" t="s">
        <v>645</v>
      </c>
      <c r="B214" s="39" t="s">
        <v>646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54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55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56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57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60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62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1092</v>
      </c>
      <c r="JA214" s="122" t="s">
        <v>1092</v>
      </c>
      <c r="JB214" s="133" t="s">
        <v>1092</v>
      </c>
      <c r="JC214" s="133" t="s">
        <v>1092</v>
      </c>
      <c r="JD214" s="16">
        <f t="shared" si="158"/>
        <v>0</v>
      </c>
      <c r="JE214" s="133" t="s">
        <v>1092</v>
      </c>
      <c r="JF214" s="133" t="s">
        <v>1092</v>
      </c>
      <c r="JG214" s="36" t="s">
        <v>1092</v>
      </c>
      <c r="JH214" s="36" t="s">
        <v>1092</v>
      </c>
      <c r="JI214" s="36" t="s">
        <v>1092</v>
      </c>
      <c r="JJ214" s="36" t="s">
        <v>1092</v>
      </c>
      <c r="JK214" s="36" t="s">
        <v>1092</v>
      </c>
      <c r="JL214" s="36" t="s">
        <v>1092</v>
      </c>
      <c r="JM214" s="36" t="s">
        <v>1092</v>
      </c>
      <c r="JN214" s="36" t="s">
        <v>1092</v>
      </c>
      <c r="JO214" s="36" t="s">
        <v>1092</v>
      </c>
      <c r="JP214" s="36" t="s">
        <v>1092</v>
      </c>
      <c r="JQ214" s="16"/>
      <c r="JR214" s="36" t="s">
        <v>1092</v>
      </c>
      <c r="JS214" s="36" t="s">
        <v>1092</v>
      </c>
      <c r="JT214" s="36" t="s">
        <v>1092</v>
      </c>
      <c r="JU214" s="36"/>
      <c r="JV214" s="36"/>
      <c r="JW214" s="36"/>
      <c r="JX214" s="36"/>
      <c r="JY214" s="36"/>
      <c r="JZ214" s="36"/>
      <c r="KA214" s="36"/>
      <c r="KB214" s="36"/>
      <c r="KC214" s="36"/>
    </row>
    <row r="215" spans="1:289">
      <c r="A215" s="15" t="s">
        <v>647</v>
      </c>
      <c r="B215" s="39" t="s">
        <v>648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54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55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56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57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60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62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1092</v>
      </c>
      <c r="JA215" s="122" t="s">
        <v>1092</v>
      </c>
      <c r="JB215" s="133" t="s">
        <v>1092</v>
      </c>
      <c r="JC215" s="133" t="s">
        <v>1092</v>
      </c>
      <c r="JD215" s="16">
        <f t="shared" si="158"/>
        <v>0</v>
      </c>
      <c r="JE215" s="133" t="s">
        <v>1092</v>
      </c>
      <c r="JF215" s="133" t="s">
        <v>1092</v>
      </c>
      <c r="JG215" s="36" t="s">
        <v>1092</v>
      </c>
      <c r="JH215" s="36" t="s">
        <v>1092</v>
      </c>
      <c r="JI215" s="36" t="s">
        <v>1092</v>
      </c>
      <c r="JJ215" s="36" t="s">
        <v>1092</v>
      </c>
      <c r="JK215" s="36" t="s">
        <v>1092</v>
      </c>
      <c r="JL215" s="36" t="s">
        <v>1092</v>
      </c>
      <c r="JM215" s="36" t="s">
        <v>1092</v>
      </c>
      <c r="JN215" s="36" t="s">
        <v>1092</v>
      </c>
      <c r="JO215" s="36" t="s">
        <v>1092</v>
      </c>
      <c r="JP215" s="36" t="s">
        <v>1092</v>
      </c>
      <c r="JQ215" s="16"/>
      <c r="JR215" s="36" t="s">
        <v>1092</v>
      </c>
      <c r="JS215" s="36" t="s">
        <v>1092</v>
      </c>
      <c r="JT215" s="36" t="s">
        <v>1092</v>
      </c>
      <c r="JU215" s="36"/>
      <c r="JV215" s="36"/>
      <c r="JW215" s="36"/>
      <c r="JX215" s="36"/>
      <c r="JY215" s="36"/>
      <c r="JZ215" s="36"/>
      <c r="KA215" s="36"/>
      <c r="KB215" s="36"/>
      <c r="KC215" s="36"/>
    </row>
    <row r="216" spans="1:289">
      <c r="A216" s="15" t="s">
        <v>649</v>
      </c>
      <c r="B216" s="39" t="s">
        <v>650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54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55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56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57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60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62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1092</v>
      </c>
      <c r="JA216" s="122" t="s">
        <v>1092</v>
      </c>
      <c r="JB216" s="133" t="s">
        <v>1092</v>
      </c>
      <c r="JC216" s="133" t="s">
        <v>1092</v>
      </c>
      <c r="JD216" s="16">
        <f t="shared" si="158"/>
        <v>0</v>
      </c>
      <c r="JE216" s="133" t="s">
        <v>1092</v>
      </c>
      <c r="JF216" s="133" t="s">
        <v>1092</v>
      </c>
      <c r="JG216" s="36" t="s">
        <v>1092</v>
      </c>
      <c r="JH216" s="36" t="s">
        <v>1092</v>
      </c>
      <c r="JI216" s="36" t="s">
        <v>1092</v>
      </c>
      <c r="JJ216" s="36" t="s">
        <v>1092</v>
      </c>
      <c r="JK216" s="36" t="s">
        <v>1092</v>
      </c>
      <c r="JL216" s="36" t="s">
        <v>1092</v>
      </c>
      <c r="JM216" s="36" t="s">
        <v>1092</v>
      </c>
      <c r="JN216" s="36" t="s">
        <v>1092</v>
      </c>
      <c r="JO216" s="36" t="s">
        <v>1092</v>
      </c>
      <c r="JP216" s="36" t="s">
        <v>1092</v>
      </c>
      <c r="JQ216" s="16"/>
      <c r="JR216" s="36" t="s">
        <v>1092</v>
      </c>
      <c r="JS216" s="36" t="s">
        <v>1092</v>
      </c>
      <c r="JT216" s="36" t="s">
        <v>1092</v>
      </c>
      <c r="JU216" s="36"/>
      <c r="JV216" s="36"/>
      <c r="JW216" s="36"/>
      <c r="JX216" s="36"/>
      <c r="JY216" s="36"/>
      <c r="JZ216" s="36"/>
      <c r="KA216" s="36"/>
      <c r="KB216" s="36"/>
      <c r="KC216" s="36"/>
    </row>
    <row r="217" spans="1:289">
      <c r="A217" s="15" t="s">
        <v>651</v>
      </c>
      <c r="B217" s="39" t="s">
        <v>652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54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55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56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57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60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62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1092</v>
      </c>
      <c r="JA217" s="122" t="s">
        <v>1092</v>
      </c>
      <c r="JB217" s="133" t="s">
        <v>1092</v>
      </c>
      <c r="JC217" s="133" t="s">
        <v>1092</v>
      </c>
      <c r="JD217" s="16">
        <f t="shared" si="158"/>
        <v>0</v>
      </c>
      <c r="JE217" s="133" t="s">
        <v>1092</v>
      </c>
      <c r="JF217" s="133" t="s">
        <v>1092</v>
      </c>
      <c r="JG217" s="36" t="s">
        <v>1092</v>
      </c>
      <c r="JH217" s="36" t="s">
        <v>1092</v>
      </c>
      <c r="JI217" s="36" t="s">
        <v>1092</v>
      </c>
      <c r="JJ217" s="36" t="s">
        <v>1092</v>
      </c>
      <c r="JK217" s="36" t="s">
        <v>1092</v>
      </c>
      <c r="JL217" s="36" t="s">
        <v>1092</v>
      </c>
      <c r="JM217" s="36" t="s">
        <v>1092</v>
      </c>
      <c r="JN217" s="36" t="s">
        <v>1092</v>
      </c>
      <c r="JO217" s="36" t="s">
        <v>1092</v>
      </c>
      <c r="JP217" s="36" t="s">
        <v>1092</v>
      </c>
      <c r="JQ217" s="16"/>
      <c r="JR217" s="36" t="s">
        <v>1092</v>
      </c>
      <c r="JS217" s="36" t="s">
        <v>1092</v>
      </c>
      <c r="JT217" s="36" t="s">
        <v>1092</v>
      </c>
      <c r="JU217" s="36"/>
      <c r="JV217" s="36"/>
      <c r="JW217" s="36"/>
      <c r="JX217" s="36"/>
      <c r="JY217" s="36"/>
      <c r="JZ217" s="36"/>
      <c r="KA217" s="36"/>
      <c r="KB217" s="36"/>
      <c r="KC217" s="36"/>
    </row>
    <row r="218" spans="1:289">
      <c r="A218" s="15" t="s">
        <v>653</v>
      </c>
      <c r="B218" s="39" t="s">
        <v>654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54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55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56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57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60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62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1092</v>
      </c>
      <c r="JA218" s="122" t="s">
        <v>1092</v>
      </c>
      <c r="JB218" s="133" t="s">
        <v>1092</v>
      </c>
      <c r="JC218" s="133" t="s">
        <v>1092</v>
      </c>
      <c r="JD218" s="16">
        <f t="shared" si="158"/>
        <v>0</v>
      </c>
      <c r="JE218" s="133" t="s">
        <v>1092</v>
      </c>
      <c r="JF218" s="133" t="s">
        <v>1092</v>
      </c>
      <c r="JG218" s="36" t="s">
        <v>1092</v>
      </c>
      <c r="JH218" s="36" t="s">
        <v>1092</v>
      </c>
      <c r="JI218" s="36" t="s">
        <v>1092</v>
      </c>
      <c r="JJ218" s="36" t="s">
        <v>1092</v>
      </c>
      <c r="JK218" s="36" t="s">
        <v>1092</v>
      </c>
      <c r="JL218" s="36" t="s">
        <v>1092</v>
      </c>
      <c r="JM218" s="36" t="s">
        <v>1092</v>
      </c>
      <c r="JN218" s="36" t="s">
        <v>1092</v>
      </c>
      <c r="JO218" s="36" t="s">
        <v>1092</v>
      </c>
      <c r="JP218" s="36" t="s">
        <v>1092</v>
      </c>
      <c r="JQ218" s="16"/>
      <c r="JR218" s="36" t="s">
        <v>1092</v>
      </c>
      <c r="JS218" s="36" t="s">
        <v>1092</v>
      </c>
      <c r="JT218" s="36" t="s">
        <v>1092</v>
      </c>
      <c r="JU218" s="36"/>
      <c r="JV218" s="36"/>
      <c r="JW218" s="36"/>
      <c r="JX218" s="36"/>
      <c r="JY218" s="36"/>
      <c r="JZ218" s="36"/>
      <c r="KA218" s="36"/>
      <c r="KB218" s="36"/>
      <c r="KC218" s="36"/>
    </row>
    <row r="219" spans="1:289">
      <c r="A219" s="15" t="s">
        <v>655</v>
      </c>
      <c r="B219" s="39" t="s">
        <v>656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54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55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56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57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60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62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1092</v>
      </c>
      <c r="JA219" s="122" t="s">
        <v>1092</v>
      </c>
      <c r="JB219" s="133" t="s">
        <v>1092</v>
      </c>
      <c r="JC219" s="133" t="s">
        <v>1092</v>
      </c>
      <c r="JD219" s="16">
        <f t="shared" si="158"/>
        <v>0</v>
      </c>
      <c r="JE219" s="133" t="s">
        <v>1092</v>
      </c>
      <c r="JF219" s="133" t="s">
        <v>1092</v>
      </c>
      <c r="JG219" s="36" t="s">
        <v>1092</v>
      </c>
      <c r="JH219" s="36" t="s">
        <v>1092</v>
      </c>
      <c r="JI219" s="36" t="s">
        <v>1092</v>
      </c>
      <c r="JJ219" s="36" t="s">
        <v>1092</v>
      </c>
      <c r="JK219" s="36" t="s">
        <v>1092</v>
      </c>
      <c r="JL219" s="36" t="s">
        <v>1092</v>
      </c>
      <c r="JM219" s="36" t="s">
        <v>1092</v>
      </c>
      <c r="JN219" s="36" t="s">
        <v>1092</v>
      </c>
      <c r="JO219" s="36" t="s">
        <v>1092</v>
      </c>
      <c r="JP219" s="36" t="s">
        <v>1092</v>
      </c>
      <c r="JQ219" s="16"/>
      <c r="JR219" s="36" t="s">
        <v>1092</v>
      </c>
      <c r="JS219" s="36" t="s">
        <v>1092</v>
      </c>
      <c r="JT219" s="36" t="s">
        <v>1092</v>
      </c>
      <c r="JU219" s="36"/>
      <c r="JV219" s="36"/>
      <c r="JW219" s="36"/>
      <c r="JX219" s="36"/>
      <c r="JY219" s="36"/>
      <c r="JZ219" s="36"/>
      <c r="KA219" s="36"/>
      <c r="KB219" s="36"/>
      <c r="KC219" s="36"/>
    </row>
    <row r="220" spans="1:289">
      <c r="A220" s="15" t="s">
        <v>657</v>
      </c>
      <c r="B220" s="39" t="s">
        <v>658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54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55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56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57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60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62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1092</v>
      </c>
      <c r="JA220" s="122" t="s">
        <v>1092</v>
      </c>
      <c r="JB220" s="133" t="s">
        <v>1092</v>
      </c>
      <c r="JC220" s="133" t="s">
        <v>1092</v>
      </c>
      <c r="JD220" s="16">
        <f t="shared" si="158"/>
        <v>0</v>
      </c>
      <c r="JE220" s="133" t="s">
        <v>1092</v>
      </c>
      <c r="JF220" s="133" t="s">
        <v>1092</v>
      </c>
      <c r="JG220" s="36" t="s">
        <v>1092</v>
      </c>
      <c r="JH220" s="36" t="s">
        <v>1092</v>
      </c>
      <c r="JI220" s="36" t="s">
        <v>1092</v>
      </c>
      <c r="JJ220" s="36" t="s">
        <v>1092</v>
      </c>
      <c r="JK220" s="36" t="s">
        <v>1092</v>
      </c>
      <c r="JL220" s="36" t="s">
        <v>1092</v>
      </c>
      <c r="JM220" s="36" t="s">
        <v>1092</v>
      </c>
      <c r="JN220" s="36" t="s">
        <v>1092</v>
      </c>
      <c r="JO220" s="36" t="s">
        <v>1092</v>
      </c>
      <c r="JP220" s="36" t="s">
        <v>1092</v>
      </c>
      <c r="JQ220" s="16"/>
      <c r="JR220" s="36" t="s">
        <v>1092</v>
      </c>
      <c r="JS220" s="36" t="s">
        <v>1092</v>
      </c>
      <c r="JT220" s="36" t="s">
        <v>1092</v>
      </c>
      <c r="JU220" s="36"/>
      <c r="JV220" s="36"/>
      <c r="JW220" s="36"/>
      <c r="JX220" s="36"/>
      <c r="JY220" s="36"/>
      <c r="JZ220" s="36"/>
      <c r="KA220" s="36"/>
      <c r="KB220" s="36"/>
      <c r="KC220" s="36"/>
    </row>
    <row r="221" spans="1:289">
      <c r="A221" s="15" t="s">
        <v>659</v>
      </c>
      <c r="B221" s="39" t="s">
        <v>660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54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55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56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57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60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62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1092</v>
      </c>
      <c r="JA221" s="122" t="s">
        <v>1092</v>
      </c>
      <c r="JB221" s="133" t="s">
        <v>1092</v>
      </c>
      <c r="JC221" s="133" t="s">
        <v>1092</v>
      </c>
      <c r="JD221" s="16">
        <f t="shared" si="158"/>
        <v>3</v>
      </c>
      <c r="JE221" s="133" t="s">
        <v>1092</v>
      </c>
      <c r="JF221" s="133" t="s">
        <v>1092</v>
      </c>
      <c r="JG221" s="36" t="s">
        <v>1092</v>
      </c>
      <c r="JH221" s="36" t="s">
        <v>1092</v>
      </c>
      <c r="JI221" s="36">
        <v>3</v>
      </c>
      <c r="JJ221" s="36" t="s">
        <v>1092</v>
      </c>
      <c r="JK221" s="36" t="s">
        <v>1092</v>
      </c>
      <c r="JL221" s="36" t="s">
        <v>1092</v>
      </c>
      <c r="JM221" s="36" t="s">
        <v>1092</v>
      </c>
      <c r="JN221" s="36" t="s">
        <v>1092</v>
      </c>
      <c r="JO221" s="36" t="s">
        <v>1092</v>
      </c>
      <c r="JP221" s="36" t="s">
        <v>1092</v>
      </c>
      <c r="JQ221" s="16"/>
      <c r="JR221" s="36" t="s">
        <v>1092</v>
      </c>
      <c r="JS221" s="36" t="s">
        <v>1092</v>
      </c>
      <c r="JT221" s="36" t="s">
        <v>1092</v>
      </c>
      <c r="JU221" s="36"/>
      <c r="JV221" s="36"/>
      <c r="JW221" s="36"/>
      <c r="JX221" s="36"/>
      <c r="JY221" s="36"/>
      <c r="JZ221" s="36"/>
      <c r="KA221" s="36"/>
      <c r="KB221" s="36"/>
      <c r="KC221" s="36"/>
    </row>
    <row r="222" spans="1:289">
      <c r="A222" s="64" t="s">
        <v>661</v>
      </c>
      <c r="B222" s="39" t="s">
        <v>662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54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55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56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57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60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62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1092</v>
      </c>
      <c r="JA222" s="122" t="s">
        <v>1092</v>
      </c>
      <c r="JB222" s="133" t="s">
        <v>1092</v>
      </c>
      <c r="JC222" s="133" t="s">
        <v>1092</v>
      </c>
      <c r="JD222" s="16">
        <f t="shared" si="158"/>
        <v>0</v>
      </c>
      <c r="JE222" s="133" t="s">
        <v>1092</v>
      </c>
      <c r="JF222" s="133" t="s">
        <v>1092</v>
      </c>
      <c r="JG222" s="36" t="s">
        <v>1092</v>
      </c>
      <c r="JH222" s="36" t="s">
        <v>1092</v>
      </c>
      <c r="JI222" s="36" t="s">
        <v>1092</v>
      </c>
      <c r="JJ222" s="36" t="s">
        <v>1092</v>
      </c>
      <c r="JK222" s="36" t="s">
        <v>1092</v>
      </c>
      <c r="JL222" s="36" t="s">
        <v>1092</v>
      </c>
      <c r="JM222" s="36" t="s">
        <v>1092</v>
      </c>
      <c r="JN222" s="36" t="s">
        <v>1092</v>
      </c>
      <c r="JO222" s="36" t="s">
        <v>1092</v>
      </c>
      <c r="JP222" s="36" t="s">
        <v>1092</v>
      </c>
      <c r="JQ222" s="16"/>
      <c r="JR222" s="36" t="s">
        <v>1092</v>
      </c>
      <c r="JS222" s="36" t="s">
        <v>1092</v>
      </c>
      <c r="JT222" s="36" t="s">
        <v>1092</v>
      </c>
      <c r="JU222" s="36"/>
      <c r="JV222" s="36"/>
      <c r="JW222" s="36"/>
      <c r="JX222" s="36"/>
      <c r="JY222" s="36"/>
      <c r="JZ222" s="36"/>
      <c r="KA222" s="36"/>
      <c r="KB222" s="36"/>
      <c r="KC222" s="36"/>
    </row>
    <row r="223" spans="1:289">
      <c r="A223" s="64" t="s">
        <v>663</v>
      </c>
      <c r="B223" s="39" t="s">
        <v>664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54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55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56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57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60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62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1092</v>
      </c>
      <c r="JA223" s="122" t="s">
        <v>1092</v>
      </c>
      <c r="JB223" s="133" t="s">
        <v>1092</v>
      </c>
      <c r="JC223" s="133" t="s">
        <v>1092</v>
      </c>
      <c r="JD223" s="16">
        <f t="shared" si="158"/>
        <v>1</v>
      </c>
      <c r="JE223" s="133" t="s">
        <v>1092</v>
      </c>
      <c r="JF223" s="133" t="s">
        <v>1092</v>
      </c>
      <c r="JG223" s="36">
        <v>1</v>
      </c>
      <c r="JH223" s="36" t="s">
        <v>1092</v>
      </c>
      <c r="JI223" s="36" t="s">
        <v>1092</v>
      </c>
      <c r="JJ223" s="36" t="s">
        <v>1092</v>
      </c>
      <c r="JK223" s="36" t="s">
        <v>1092</v>
      </c>
      <c r="JL223" s="36" t="s">
        <v>1092</v>
      </c>
      <c r="JM223" s="36" t="s">
        <v>1092</v>
      </c>
      <c r="JN223" s="36" t="s">
        <v>1092</v>
      </c>
      <c r="JO223" s="36" t="s">
        <v>1092</v>
      </c>
      <c r="JP223" s="36" t="s">
        <v>1092</v>
      </c>
      <c r="JQ223" s="16"/>
      <c r="JR223" s="36" t="s">
        <v>1092</v>
      </c>
      <c r="JS223" s="36" t="s">
        <v>1092</v>
      </c>
      <c r="JT223" s="36" t="s">
        <v>1092</v>
      </c>
      <c r="JU223" s="36"/>
      <c r="JV223" s="36"/>
      <c r="JW223" s="36"/>
      <c r="JX223" s="36"/>
      <c r="JY223" s="36"/>
      <c r="JZ223" s="36"/>
      <c r="KA223" s="36"/>
      <c r="KB223" s="36"/>
      <c r="KC223" s="36"/>
    </row>
    <row r="224" spans="1:289">
      <c r="A224" s="15" t="s">
        <v>321</v>
      </c>
      <c r="B224" s="39" t="s">
        <v>665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54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55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56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57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60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62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1092</v>
      </c>
      <c r="JA224" s="122" t="s">
        <v>1092</v>
      </c>
      <c r="JB224" s="133" t="s">
        <v>1092</v>
      </c>
      <c r="JC224" s="133" t="s">
        <v>1092</v>
      </c>
      <c r="JD224" s="16">
        <f t="shared" si="158"/>
        <v>0</v>
      </c>
      <c r="JE224" s="133" t="s">
        <v>1092</v>
      </c>
      <c r="JF224" s="133" t="s">
        <v>1092</v>
      </c>
      <c r="JG224" s="36" t="s">
        <v>1092</v>
      </c>
      <c r="JH224" s="36" t="s">
        <v>1092</v>
      </c>
      <c r="JI224" s="36" t="s">
        <v>1092</v>
      </c>
      <c r="JJ224" s="36" t="s">
        <v>1092</v>
      </c>
      <c r="JK224" s="36" t="s">
        <v>1092</v>
      </c>
      <c r="JL224" s="36" t="s">
        <v>1092</v>
      </c>
      <c r="JM224" s="36" t="s">
        <v>1092</v>
      </c>
      <c r="JN224" s="36" t="s">
        <v>1092</v>
      </c>
      <c r="JO224" s="36" t="s">
        <v>1092</v>
      </c>
      <c r="JP224" s="36" t="s">
        <v>1092</v>
      </c>
      <c r="JQ224" s="16"/>
      <c r="JR224" s="36" t="s">
        <v>1092</v>
      </c>
      <c r="JS224" s="36" t="s">
        <v>1092</v>
      </c>
      <c r="JT224" s="36" t="s">
        <v>1092</v>
      </c>
      <c r="JU224" s="36"/>
      <c r="JV224" s="36"/>
      <c r="JW224" s="36"/>
      <c r="JX224" s="36"/>
      <c r="JY224" s="36"/>
      <c r="JZ224" s="36"/>
      <c r="KA224" s="36"/>
      <c r="KB224" s="36"/>
      <c r="KC224" s="36"/>
    </row>
    <row r="225" spans="1:289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62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1092</v>
      </c>
      <c r="JA225" s="122" t="s">
        <v>1092</v>
      </c>
      <c r="JB225" s="133" t="s">
        <v>1092</v>
      </c>
      <c r="JC225" s="133" t="s">
        <v>1092</v>
      </c>
      <c r="JD225" s="16"/>
      <c r="JE225" s="133" t="s">
        <v>1092</v>
      </c>
      <c r="JF225" s="133" t="s">
        <v>1092</v>
      </c>
      <c r="JG225" s="36"/>
      <c r="JH225" s="36"/>
      <c r="JI225" s="36"/>
      <c r="JJ225" s="36"/>
      <c r="JK225" s="36"/>
      <c r="JL225" s="36"/>
      <c r="JM225" s="36"/>
      <c r="JN225" s="36"/>
      <c r="JO225" s="36"/>
      <c r="JP225" s="36"/>
      <c r="JQ225" s="16"/>
      <c r="JR225" s="36"/>
      <c r="JS225" s="36"/>
      <c r="JT225" s="36"/>
      <c r="JU225" s="36"/>
      <c r="JV225" s="36"/>
      <c r="JW225" s="36"/>
      <c r="JX225" s="36"/>
      <c r="JY225" s="36"/>
      <c r="JZ225" s="36"/>
      <c r="KA225" s="36"/>
      <c r="KB225" s="36"/>
      <c r="KC225" s="36"/>
    </row>
    <row r="226" spans="1:289" ht="17.25" thickBot="1">
      <c r="A226" s="9" t="s">
        <v>666</v>
      </c>
      <c r="B226" s="9" t="s">
        <v>667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65">SUM(EI228:EI289)</f>
        <v>1852</v>
      </c>
      <c r="EJ226" s="10">
        <f t="shared" si="165"/>
        <v>2214</v>
      </c>
      <c r="EK226" s="10">
        <f t="shared" si="165"/>
        <v>2115</v>
      </c>
      <c r="EL226" s="10">
        <f t="shared" si="165"/>
        <v>2422</v>
      </c>
      <c r="EM226" s="10">
        <f t="shared" si="165"/>
        <v>1986</v>
      </c>
      <c r="EN226" s="10">
        <f t="shared" si="165"/>
        <v>2808</v>
      </c>
      <c r="EO226" s="10">
        <f t="shared" si="165"/>
        <v>1973</v>
      </c>
      <c r="EP226" s="10">
        <f t="shared" si="165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66">SUM(EU228:EU289)</f>
        <v>2028</v>
      </c>
      <c r="EV226" s="10">
        <f t="shared" si="166"/>
        <v>2231</v>
      </c>
      <c r="EW226" s="10">
        <f t="shared" si="166"/>
        <v>2494</v>
      </c>
      <c r="EX226" s="10">
        <f t="shared" si="166"/>
        <v>2759</v>
      </c>
      <c r="EY226" s="10">
        <f t="shared" si="166"/>
        <v>2470</v>
      </c>
      <c r="EZ226" s="10">
        <f t="shared" si="166"/>
        <v>2370</v>
      </c>
      <c r="FA226" s="10">
        <f t="shared" si="166"/>
        <v>2788</v>
      </c>
      <c r="FB226" s="10">
        <f t="shared" si="166"/>
        <v>2224</v>
      </c>
      <c r="FC226" s="10">
        <f t="shared" si="166"/>
        <v>1749</v>
      </c>
      <c r="FD226" s="9">
        <f>SUM(FE226:FP226)</f>
        <v>28501</v>
      </c>
      <c r="FE226" s="10">
        <f t="shared" ref="FE226:FP226" si="167">SUM(FE228:FE289)</f>
        <v>1934</v>
      </c>
      <c r="FF226" s="10">
        <f t="shared" si="167"/>
        <v>2188</v>
      </c>
      <c r="FG226" s="10">
        <f t="shared" si="167"/>
        <v>2513</v>
      </c>
      <c r="FH226" s="10">
        <f t="shared" si="167"/>
        <v>1993</v>
      </c>
      <c r="FI226" s="10">
        <f t="shared" si="167"/>
        <v>2430</v>
      </c>
      <c r="FJ226" s="10">
        <f t="shared" si="167"/>
        <v>2297</v>
      </c>
      <c r="FK226" s="10">
        <f t="shared" si="167"/>
        <v>2472</v>
      </c>
      <c r="FL226" s="10">
        <f t="shared" si="167"/>
        <v>2933</v>
      </c>
      <c r="FM226" s="10">
        <f t="shared" si="167"/>
        <v>2213</v>
      </c>
      <c r="FN226" s="10">
        <f t="shared" si="167"/>
        <v>3191</v>
      </c>
      <c r="FO226" s="10">
        <f t="shared" si="167"/>
        <v>2522</v>
      </c>
      <c r="FP226" s="10">
        <f t="shared" si="167"/>
        <v>1815</v>
      </c>
      <c r="FQ226" s="9">
        <f>SUM(FR226:GC226)</f>
        <v>33756</v>
      </c>
      <c r="FR226" s="10">
        <f t="shared" ref="FR226:GC226" si="168">SUM(FR228:FR289)</f>
        <v>2138</v>
      </c>
      <c r="FS226" s="10">
        <f t="shared" si="168"/>
        <v>2350</v>
      </c>
      <c r="FT226" s="11">
        <f t="shared" si="168"/>
        <v>3005</v>
      </c>
      <c r="FU226" s="10">
        <f t="shared" si="168"/>
        <v>2561</v>
      </c>
      <c r="FV226" s="10">
        <f t="shared" si="168"/>
        <v>3045</v>
      </c>
      <c r="FW226" s="12">
        <f t="shared" si="168"/>
        <v>2863</v>
      </c>
      <c r="FX226" s="10">
        <f t="shared" si="168"/>
        <v>2798</v>
      </c>
      <c r="FY226" s="12">
        <f t="shared" si="168"/>
        <v>3438</v>
      </c>
      <c r="FZ226" s="10">
        <f t="shared" si="168"/>
        <v>2984</v>
      </c>
      <c r="GA226" s="12">
        <f t="shared" si="168"/>
        <v>3450</v>
      </c>
      <c r="GB226" s="10">
        <f t="shared" si="168"/>
        <v>2915</v>
      </c>
      <c r="GC226" s="10">
        <f t="shared" si="168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69">SUM(GI228:GI289)</f>
        <v>3089</v>
      </c>
      <c r="GJ226" s="10">
        <f t="shared" si="169"/>
        <v>2939</v>
      </c>
      <c r="GK226" s="10">
        <f t="shared" si="169"/>
        <v>2793</v>
      </c>
      <c r="GL226" s="10">
        <f t="shared" si="169"/>
        <v>4022</v>
      </c>
      <c r="GM226" s="10">
        <f t="shared" si="169"/>
        <v>3113</v>
      </c>
      <c r="GN226" s="10">
        <f t="shared" si="169"/>
        <v>4236</v>
      </c>
      <c r="GO226" s="10">
        <f t="shared" si="169"/>
        <v>3477</v>
      </c>
      <c r="GP226" s="10">
        <f t="shared" si="169"/>
        <v>2346</v>
      </c>
      <c r="GQ226" s="9">
        <f t="shared" si="160"/>
        <v>41236</v>
      </c>
      <c r="GR226" s="10">
        <f t="shared" ref="GR226:HC226" si="170">SUM(GR228:GR289)</f>
        <v>2655</v>
      </c>
      <c r="GS226" s="10">
        <f t="shared" si="170"/>
        <v>3170</v>
      </c>
      <c r="GT226" s="10">
        <f t="shared" si="170"/>
        <v>3157</v>
      </c>
      <c r="GU226" s="10">
        <f t="shared" si="170"/>
        <v>3272</v>
      </c>
      <c r="GV226" s="10">
        <f t="shared" si="170"/>
        <v>3438</v>
      </c>
      <c r="GW226" s="10">
        <f t="shared" si="170"/>
        <v>4254</v>
      </c>
      <c r="GX226" s="10">
        <f t="shared" si="170"/>
        <v>3773</v>
      </c>
      <c r="GY226" s="10">
        <f t="shared" si="170"/>
        <v>3725</v>
      </c>
      <c r="GZ226" s="10">
        <f t="shared" si="170"/>
        <v>3911</v>
      </c>
      <c r="HA226" s="10">
        <f t="shared" si="170"/>
        <v>3930</v>
      </c>
      <c r="HB226" s="10">
        <f t="shared" si="170"/>
        <v>3525</v>
      </c>
      <c r="HC226" s="10">
        <f t="shared" si="170"/>
        <v>2426</v>
      </c>
      <c r="HD226" s="9">
        <f t="shared" si="161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62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63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171">SUM(IS228:IS290)</f>
        <v>3718</v>
      </c>
      <c r="IT226" s="9">
        <f t="shared" si="171"/>
        <v>3976</v>
      </c>
      <c r="IU226" s="9">
        <f t="shared" si="171"/>
        <v>3999</v>
      </c>
      <c r="IV226" s="9">
        <f t="shared" si="171"/>
        <v>6338</v>
      </c>
      <c r="IW226" s="9">
        <f t="shared" si="171"/>
        <v>4664</v>
      </c>
      <c r="IX226" s="9">
        <f t="shared" si="171"/>
        <v>5587</v>
      </c>
      <c r="IY226" s="9">
        <f t="shared" si="171"/>
        <v>6413</v>
      </c>
      <c r="IZ226" s="124">
        <f t="shared" si="171"/>
        <v>5537</v>
      </c>
      <c r="JA226" s="127">
        <f t="shared" ref="JA226" si="172">SUM(JA228:JA290)</f>
        <v>5881</v>
      </c>
      <c r="JB226" s="124">
        <f t="shared" ref="JB226:JC226" si="173">SUM(JB228:JB290)</f>
        <v>4544</v>
      </c>
      <c r="JC226" s="124">
        <f t="shared" si="173"/>
        <v>3575</v>
      </c>
      <c r="JD226" s="9">
        <f>SUM(JE226:JP226)</f>
        <v>49316</v>
      </c>
      <c r="JE226" s="9">
        <f>SUM(JE227:JE289)</f>
        <v>3601</v>
      </c>
      <c r="JF226" s="9">
        <f>SUM(JF227:JF289)</f>
        <v>4340</v>
      </c>
      <c r="JG226" s="9">
        <f t="shared" ref="JG226" si="174">SUM(JG228:JG290)</f>
        <v>4243</v>
      </c>
      <c r="JH226" s="9">
        <f t="shared" ref="JH226:JI226" si="175">SUM(JH228:JH290)</f>
        <v>3927</v>
      </c>
      <c r="JI226" s="9">
        <f t="shared" si="175"/>
        <v>3950</v>
      </c>
      <c r="JJ226" s="9">
        <f t="shared" ref="JJ226:JK226" si="176">SUM(JJ228:JJ290)</f>
        <v>3203</v>
      </c>
      <c r="JK226" s="9">
        <f t="shared" si="176"/>
        <v>4188</v>
      </c>
      <c r="JL226" s="9">
        <f t="shared" ref="JL226:JM226" si="177">SUM(JL228:JL290)</f>
        <v>4965</v>
      </c>
      <c r="JM226" s="9">
        <f t="shared" si="177"/>
        <v>5243</v>
      </c>
      <c r="JN226" s="9">
        <f t="shared" ref="JN226:JO226" si="178">SUM(JN228:JN290)</f>
        <v>4646</v>
      </c>
      <c r="JO226" s="9">
        <f t="shared" si="178"/>
        <v>3698</v>
      </c>
      <c r="JP226" s="9">
        <f t="shared" ref="JP226:JR226" si="179">SUM(JP228:JP290)</f>
        <v>3312</v>
      </c>
      <c r="JQ226" s="9">
        <f>SUM(JR226:KC226)</f>
        <v>11306</v>
      </c>
      <c r="JR226" s="9">
        <f t="shared" si="179"/>
        <v>3148</v>
      </c>
      <c r="JS226" s="9">
        <f>SUM(JS228:JS290)</f>
        <v>4098</v>
      </c>
      <c r="JT226" s="9">
        <f>SUM(JT228:JT290)</f>
        <v>4060</v>
      </c>
      <c r="JU226" s="9">
        <f t="shared" ref="JU226:KC226" si="180">SUM(JU227:JU289)</f>
        <v>0</v>
      </c>
      <c r="JV226" s="9">
        <f t="shared" si="180"/>
        <v>0</v>
      </c>
      <c r="JW226" s="9">
        <f t="shared" si="180"/>
        <v>0</v>
      </c>
      <c r="JX226" s="9">
        <f t="shared" si="180"/>
        <v>0</v>
      </c>
      <c r="JY226" s="9">
        <f t="shared" si="180"/>
        <v>0</v>
      </c>
      <c r="JZ226" s="9">
        <f t="shared" si="180"/>
        <v>0</v>
      </c>
      <c r="KA226" s="9">
        <f t="shared" si="180"/>
        <v>0</v>
      </c>
      <c r="KB226" s="9">
        <f t="shared" si="180"/>
        <v>0</v>
      </c>
      <c r="KC226" s="9">
        <f t="shared" si="180"/>
        <v>0</v>
      </c>
    </row>
    <row r="227" spans="1:289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62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1092</v>
      </c>
      <c r="JA227" s="122" t="s">
        <v>1092</v>
      </c>
      <c r="JB227" s="133" t="s">
        <v>1092</v>
      </c>
      <c r="JC227" s="133" t="s">
        <v>1092</v>
      </c>
      <c r="JD227" s="16"/>
      <c r="JE227" s="133" t="s">
        <v>1092</v>
      </c>
      <c r="JF227" s="133" t="s">
        <v>1092</v>
      </c>
      <c r="JG227" s="36"/>
      <c r="JH227" s="36"/>
      <c r="JI227" s="36"/>
      <c r="JJ227" s="36"/>
      <c r="JK227" s="36"/>
      <c r="JL227" s="36"/>
      <c r="JM227" s="36"/>
      <c r="JN227" s="36"/>
      <c r="JO227" s="36"/>
      <c r="JP227" s="36"/>
      <c r="JQ227" s="16"/>
      <c r="JR227" s="36"/>
      <c r="JS227" s="36"/>
      <c r="JT227" s="36"/>
      <c r="JU227" s="36"/>
      <c r="JV227" s="36"/>
      <c r="JW227" s="36"/>
      <c r="JX227" s="36"/>
      <c r="JY227" s="36"/>
      <c r="JZ227" s="36"/>
      <c r="KA227" s="36"/>
      <c r="KB227" s="36"/>
      <c r="KC227" s="36"/>
    </row>
    <row r="228" spans="1:289">
      <c r="A228" s="15" t="s">
        <v>668</v>
      </c>
      <c r="B228" s="39" t="s">
        <v>669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81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60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61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62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63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64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 t="shared" ref="JD228:JD289" si="182">SUM(JE228:JP228)</f>
        <v>3127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  <c r="JJ228" s="36">
        <v>290</v>
      </c>
      <c r="JK228" s="36">
        <v>253</v>
      </c>
      <c r="JL228" s="36">
        <v>319</v>
      </c>
      <c r="JM228" s="36">
        <v>512</v>
      </c>
      <c r="JN228" s="36">
        <v>217</v>
      </c>
      <c r="JO228" s="36">
        <v>213</v>
      </c>
      <c r="JP228" s="36">
        <v>227</v>
      </c>
      <c r="JQ228" s="16">
        <f t="shared" ref="JQ228:JQ288" si="183">SUM(JR228:KC228)</f>
        <v>562</v>
      </c>
      <c r="JR228" s="36">
        <v>139</v>
      </c>
      <c r="JS228" s="36">
        <v>211</v>
      </c>
      <c r="JT228" s="36">
        <v>212</v>
      </c>
      <c r="JU228" s="36"/>
      <c r="JV228" s="36"/>
      <c r="JW228" s="36"/>
      <c r="JX228" s="36"/>
      <c r="JY228" s="36"/>
      <c r="JZ228" s="36"/>
      <c r="KA228" s="36"/>
      <c r="KB228" s="36"/>
      <c r="KC228" s="36"/>
    </row>
    <row r="229" spans="1:289">
      <c r="A229" s="15" t="s">
        <v>670</v>
      </c>
      <c r="B229" s="39" t="s">
        <v>671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81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60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61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62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63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64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 t="shared" si="182"/>
        <v>8020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  <c r="JJ229" s="36">
        <v>441</v>
      </c>
      <c r="JK229" s="36">
        <v>745</v>
      </c>
      <c r="JL229" s="36">
        <v>762</v>
      </c>
      <c r="JM229" s="36">
        <v>726</v>
      </c>
      <c r="JN229" s="36">
        <v>863</v>
      </c>
      <c r="JO229" s="36">
        <v>859</v>
      </c>
      <c r="JP229" s="36">
        <v>668</v>
      </c>
      <c r="JQ229" s="16">
        <f t="shared" si="183"/>
        <v>2189</v>
      </c>
      <c r="JR229" s="36">
        <v>643</v>
      </c>
      <c r="JS229" s="36">
        <v>740</v>
      </c>
      <c r="JT229" s="36">
        <v>806</v>
      </c>
      <c r="JU229" s="36"/>
      <c r="JV229" s="36"/>
      <c r="JW229" s="36"/>
      <c r="JX229" s="36"/>
      <c r="JY229" s="36"/>
      <c r="JZ229" s="36"/>
      <c r="KA229" s="36"/>
      <c r="KB229" s="36"/>
      <c r="KC229" s="36"/>
    </row>
    <row r="230" spans="1:289">
      <c r="A230" s="15" t="s">
        <v>672</v>
      </c>
      <c r="B230" s="39" t="s">
        <v>673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81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60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61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62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63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64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 t="shared" si="182"/>
        <v>63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  <c r="JJ230" s="36">
        <v>4</v>
      </c>
      <c r="JK230" s="36">
        <v>10</v>
      </c>
      <c r="JL230" s="36">
        <v>22</v>
      </c>
      <c r="JM230" s="36">
        <v>9</v>
      </c>
      <c r="JN230" s="36">
        <v>1</v>
      </c>
      <c r="JO230" s="36">
        <v>2</v>
      </c>
      <c r="JP230" s="36">
        <v>3</v>
      </c>
      <c r="JQ230" s="16">
        <f t="shared" si="183"/>
        <v>17</v>
      </c>
      <c r="JR230" s="36">
        <v>2</v>
      </c>
      <c r="JS230" s="36">
        <v>3</v>
      </c>
      <c r="JT230" s="36">
        <v>12</v>
      </c>
      <c r="JU230" s="36"/>
      <c r="JV230" s="36"/>
      <c r="JW230" s="36"/>
      <c r="JX230" s="36"/>
      <c r="JY230" s="36"/>
      <c r="JZ230" s="36"/>
      <c r="KA230" s="36"/>
      <c r="KB230" s="36"/>
      <c r="KC230" s="36"/>
    </row>
    <row r="231" spans="1:289">
      <c r="A231" s="15" t="s">
        <v>674</v>
      </c>
      <c r="B231" s="39" t="s">
        <v>675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84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85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86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81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60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61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62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63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64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 t="shared" si="182"/>
        <v>11053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  <c r="JJ231" s="36">
        <v>624</v>
      </c>
      <c r="JK231" s="36">
        <v>843</v>
      </c>
      <c r="JL231" s="36">
        <v>1166</v>
      </c>
      <c r="JM231" s="36">
        <v>981</v>
      </c>
      <c r="JN231" s="36">
        <v>1034</v>
      </c>
      <c r="JO231" s="36">
        <v>590</v>
      </c>
      <c r="JP231" s="36">
        <v>734</v>
      </c>
      <c r="JQ231" s="16">
        <f t="shared" si="183"/>
        <v>2792</v>
      </c>
      <c r="JR231" s="36">
        <v>903</v>
      </c>
      <c r="JS231" s="36">
        <v>1095</v>
      </c>
      <c r="JT231" s="36">
        <v>794</v>
      </c>
      <c r="JU231" s="36"/>
      <c r="JV231" s="36"/>
      <c r="JW231" s="36"/>
      <c r="JX231" s="36"/>
      <c r="JY231" s="36"/>
      <c r="JZ231" s="36"/>
      <c r="KA231" s="36"/>
      <c r="KB231" s="36"/>
      <c r="KC231" s="36"/>
    </row>
    <row r="232" spans="1:289">
      <c r="A232" s="15" t="s">
        <v>676</v>
      </c>
      <c r="B232" s="39" t="s">
        <v>677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84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85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86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81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60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61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62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63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64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 t="shared" si="182"/>
        <v>1838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  <c r="JJ232" s="36">
        <v>128</v>
      </c>
      <c r="JK232" s="36">
        <v>140</v>
      </c>
      <c r="JL232" s="36">
        <v>190</v>
      </c>
      <c r="JM232" s="36">
        <v>171</v>
      </c>
      <c r="JN232" s="36">
        <v>203</v>
      </c>
      <c r="JO232" s="36">
        <v>168</v>
      </c>
      <c r="JP232" s="36">
        <v>122</v>
      </c>
      <c r="JQ232" s="16">
        <f t="shared" si="183"/>
        <v>341</v>
      </c>
      <c r="JR232" s="36">
        <v>117</v>
      </c>
      <c r="JS232" s="36">
        <v>120</v>
      </c>
      <c r="JT232" s="36">
        <v>104</v>
      </c>
      <c r="JU232" s="36"/>
      <c r="JV232" s="36"/>
      <c r="JW232" s="36"/>
      <c r="JX232" s="36"/>
      <c r="JY232" s="36"/>
      <c r="JZ232" s="36"/>
      <c r="KA232" s="36"/>
      <c r="KB232" s="36"/>
      <c r="KC232" s="36"/>
    </row>
    <row r="233" spans="1:289">
      <c r="A233" s="15" t="s">
        <v>678</v>
      </c>
      <c r="B233" s="39" t="s">
        <v>679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84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85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86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81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60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61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62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63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64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 t="shared" si="182"/>
        <v>1481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  <c r="JJ233" s="36">
        <v>66</v>
      </c>
      <c r="JK233" s="36">
        <v>127</v>
      </c>
      <c r="JL233" s="36">
        <v>74</v>
      </c>
      <c r="JM233" s="36">
        <v>154</v>
      </c>
      <c r="JN233" s="36">
        <v>225</v>
      </c>
      <c r="JO233" s="36">
        <v>166</v>
      </c>
      <c r="JP233" s="36">
        <v>189</v>
      </c>
      <c r="JQ233" s="16">
        <f t="shared" si="183"/>
        <v>362</v>
      </c>
      <c r="JR233" s="36">
        <v>97</v>
      </c>
      <c r="JS233" s="36">
        <v>96</v>
      </c>
      <c r="JT233" s="36">
        <v>169</v>
      </c>
      <c r="JU233" s="36"/>
      <c r="JV233" s="36"/>
      <c r="JW233" s="36"/>
      <c r="JX233" s="36"/>
      <c r="JY233" s="36"/>
      <c r="JZ233" s="36"/>
      <c r="KA233" s="36"/>
      <c r="KB233" s="36"/>
      <c r="KC233" s="36"/>
    </row>
    <row r="234" spans="1:289">
      <c r="A234" s="15" t="s">
        <v>680</v>
      </c>
      <c r="B234" s="39" t="s">
        <v>681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84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85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86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81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60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61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62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63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64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 t="shared" si="182"/>
        <v>2785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  <c r="JJ234" s="36">
        <v>208</v>
      </c>
      <c r="JK234" s="36">
        <v>238</v>
      </c>
      <c r="JL234" s="36">
        <v>285</v>
      </c>
      <c r="JM234" s="36">
        <v>365</v>
      </c>
      <c r="JN234" s="36">
        <v>276</v>
      </c>
      <c r="JO234" s="36">
        <v>210</v>
      </c>
      <c r="JP234" s="36">
        <v>208</v>
      </c>
      <c r="JQ234" s="16">
        <f t="shared" si="183"/>
        <v>748</v>
      </c>
      <c r="JR234" s="36">
        <v>191</v>
      </c>
      <c r="JS234" s="36">
        <v>236</v>
      </c>
      <c r="JT234" s="36">
        <v>321</v>
      </c>
      <c r="JU234" s="36"/>
      <c r="JV234" s="36"/>
      <c r="JW234" s="36"/>
      <c r="JX234" s="36"/>
      <c r="JY234" s="36"/>
      <c r="JZ234" s="36"/>
      <c r="KA234" s="36"/>
      <c r="KB234" s="36"/>
      <c r="KC234" s="36"/>
    </row>
    <row r="235" spans="1:289">
      <c r="A235" s="15" t="s">
        <v>682</v>
      </c>
      <c r="B235" s="39" t="s">
        <v>683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84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85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86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81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60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61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62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63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64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 t="shared" si="182"/>
        <v>3534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  <c r="JJ235" s="36">
        <v>191</v>
      </c>
      <c r="JK235" s="36">
        <v>297</v>
      </c>
      <c r="JL235" s="36">
        <v>442</v>
      </c>
      <c r="JM235" s="36">
        <v>399</v>
      </c>
      <c r="JN235" s="36">
        <v>332</v>
      </c>
      <c r="JO235" s="36">
        <v>258</v>
      </c>
      <c r="JP235" s="36">
        <v>274</v>
      </c>
      <c r="JQ235" s="16">
        <f t="shared" si="183"/>
        <v>834</v>
      </c>
      <c r="JR235" s="36">
        <v>222</v>
      </c>
      <c r="JS235" s="36">
        <v>297</v>
      </c>
      <c r="JT235" s="36">
        <v>315</v>
      </c>
      <c r="JU235" s="36"/>
      <c r="JV235" s="36"/>
      <c r="JW235" s="36"/>
      <c r="JX235" s="36"/>
      <c r="JY235" s="36"/>
      <c r="JZ235" s="36"/>
      <c r="KA235" s="36"/>
      <c r="KB235" s="36"/>
      <c r="KC235" s="36"/>
    </row>
    <row r="236" spans="1:289">
      <c r="A236" s="15" t="s">
        <v>684</v>
      </c>
      <c r="B236" s="39" t="s">
        <v>685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84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85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86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81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60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61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62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63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64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 t="shared" si="182"/>
        <v>1050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  <c r="JJ236" s="36">
        <v>60</v>
      </c>
      <c r="JK236" s="36">
        <v>67</v>
      </c>
      <c r="JL236" s="36">
        <v>101</v>
      </c>
      <c r="JM236" s="36">
        <v>143</v>
      </c>
      <c r="JN236" s="36">
        <v>112</v>
      </c>
      <c r="JO236" s="36">
        <v>83</v>
      </c>
      <c r="JP236" s="36">
        <v>58</v>
      </c>
      <c r="JQ236" s="16">
        <f t="shared" si="183"/>
        <v>189</v>
      </c>
      <c r="JR236" s="36">
        <v>60</v>
      </c>
      <c r="JS236" s="36">
        <v>46</v>
      </c>
      <c r="JT236" s="36">
        <v>83</v>
      </c>
      <c r="JU236" s="36"/>
      <c r="JV236" s="36"/>
      <c r="JW236" s="36"/>
      <c r="JX236" s="36"/>
      <c r="JY236" s="36"/>
      <c r="JZ236" s="36"/>
      <c r="KA236" s="36"/>
      <c r="KB236" s="36"/>
      <c r="KC236" s="36"/>
    </row>
    <row r="237" spans="1:289">
      <c r="A237" s="15" t="s">
        <v>686</v>
      </c>
      <c r="B237" s="39" t="s">
        <v>687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84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85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86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81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60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61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62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63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64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 t="shared" si="182"/>
        <v>1897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  <c r="JJ237" s="36">
        <v>159</v>
      </c>
      <c r="JK237" s="36">
        <v>183</v>
      </c>
      <c r="JL237" s="36">
        <v>249</v>
      </c>
      <c r="JM237" s="36">
        <v>215</v>
      </c>
      <c r="JN237" s="36">
        <v>142</v>
      </c>
      <c r="JO237" s="36">
        <v>138</v>
      </c>
      <c r="JP237" s="36">
        <v>116</v>
      </c>
      <c r="JQ237" s="16">
        <f t="shared" si="183"/>
        <v>424</v>
      </c>
      <c r="JR237" s="36">
        <v>105</v>
      </c>
      <c r="JS237" s="36">
        <v>131</v>
      </c>
      <c r="JT237" s="36">
        <v>188</v>
      </c>
      <c r="JU237" s="36"/>
      <c r="JV237" s="36"/>
      <c r="JW237" s="36"/>
      <c r="JX237" s="36"/>
      <c r="JY237" s="36"/>
      <c r="JZ237" s="36"/>
      <c r="KA237" s="36"/>
      <c r="KB237" s="36"/>
      <c r="KC237" s="36"/>
    </row>
    <row r="238" spans="1:289">
      <c r="A238" s="15" t="s">
        <v>688</v>
      </c>
      <c r="B238" s="39" t="s">
        <v>689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84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85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86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81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60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61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62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63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64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 t="shared" si="182"/>
        <v>1169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  <c r="JJ238" s="36">
        <v>60</v>
      </c>
      <c r="JK238" s="36">
        <v>98</v>
      </c>
      <c r="JL238" s="36">
        <v>71</v>
      </c>
      <c r="JM238" s="36">
        <v>79</v>
      </c>
      <c r="JN238" s="36">
        <v>84</v>
      </c>
      <c r="JO238" s="36">
        <v>50</v>
      </c>
      <c r="JP238" s="36">
        <v>47</v>
      </c>
      <c r="JQ238" s="16">
        <f t="shared" si="183"/>
        <v>194</v>
      </c>
      <c r="JR238" s="36">
        <v>25</v>
      </c>
      <c r="JS238" s="36">
        <v>60</v>
      </c>
      <c r="JT238" s="36">
        <v>109</v>
      </c>
      <c r="JU238" s="36"/>
      <c r="JV238" s="36"/>
      <c r="JW238" s="36"/>
      <c r="JX238" s="36"/>
      <c r="JY238" s="36"/>
      <c r="JZ238" s="36"/>
      <c r="KA238" s="36"/>
      <c r="KB238" s="36"/>
      <c r="KC238" s="36"/>
    </row>
    <row r="239" spans="1:289">
      <c r="A239" s="15" t="s">
        <v>690</v>
      </c>
      <c r="B239" s="39" t="s">
        <v>691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84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85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86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81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60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61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62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63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64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 t="shared" si="182"/>
        <v>447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  <c r="JJ239" s="36">
        <v>25</v>
      </c>
      <c r="JK239" s="36">
        <v>52</v>
      </c>
      <c r="JL239" s="36">
        <v>27</v>
      </c>
      <c r="JM239" s="36">
        <v>55</v>
      </c>
      <c r="JN239" s="36">
        <v>24</v>
      </c>
      <c r="JO239" s="36">
        <v>29</v>
      </c>
      <c r="JP239" s="36">
        <v>13</v>
      </c>
      <c r="JQ239" s="16">
        <f t="shared" si="183"/>
        <v>78</v>
      </c>
      <c r="JR239" s="36">
        <v>12</v>
      </c>
      <c r="JS239" s="36">
        <v>50</v>
      </c>
      <c r="JT239" s="36">
        <v>16</v>
      </c>
      <c r="JU239" s="36"/>
      <c r="JV239" s="36"/>
      <c r="JW239" s="36"/>
      <c r="JX239" s="36"/>
      <c r="JY239" s="36"/>
      <c r="JZ239" s="36"/>
      <c r="KA239" s="36"/>
      <c r="KB239" s="36"/>
      <c r="KC239" s="36"/>
    </row>
    <row r="240" spans="1:289">
      <c r="A240" s="15" t="s">
        <v>692</v>
      </c>
      <c r="B240" s="39" t="s">
        <v>693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84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85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86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81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60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61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62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63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64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 t="shared" si="182"/>
        <v>782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  <c r="JJ240" s="36">
        <v>78</v>
      </c>
      <c r="JK240" s="36">
        <v>46</v>
      </c>
      <c r="JL240" s="36">
        <v>98</v>
      </c>
      <c r="JM240" s="36">
        <v>108</v>
      </c>
      <c r="JN240" s="36">
        <v>84</v>
      </c>
      <c r="JO240" s="36">
        <v>56</v>
      </c>
      <c r="JP240" s="36">
        <v>53</v>
      </c>
      <c r="JQ240" s="16">
        <f t="shared" si="183"/>
        <v>137</v>
      </c>
      <c r="JR240" s="36">
        <v>35</v>
      </c>
      <c r="JS240" s="36">
        <v>52</v>
      </c>
      <c r="JT240" s="36">
        <v>50</v>
      </c>
      <c r="JU240" s="36"/>
      <c r="JV240" s="36"/>
      <c r="JW240" s="36"/>
      <c r="JX240" s="36"/>
      <c r="JY240" s="36"/>
      <c r="JZ240" s="36"/>
      <c r="KA240" s="36"/>
      <c r="KB240" s="36"/>
      <c r="KC240" s="36"/>
    </row>
    <row r="241" spans="1:289">
      <c r="A241" s="15" t="s">
        <v>694</v>
      </c>
      <c r="B241" s="39" t="s">
        <v>695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84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85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86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81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60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61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62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63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64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 t="shared" si="182"/>
        <v>1164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  <c r="JJ241" s="36">
        <v>117</v>
      </c>
      <c r="JK241" s="36">
        <v>115</v>
      </c>
      <c r="JL241" s="36">
        <v>92</v>
      </c>
      <c r="JM241" s="36">
        <v>125</v>
      </c>
      <c r="JN241" s="36">
        <v>127</v>
      </c>
      <c r="JO241" s="36">
        <v>88</v>
      </c>
      <c r="JP241" s="36">
        <v>57</v>
      </c>
      <c r="JQ241" s="16">
        <f t="shared" si="183"/>
        <v>189</v>
      </c>
      <c r="JR241" s="36">
        <v>68</v>
      </c>
      <c r="JS241" s="36">
        <v>64</v>
      </c>
      <c r="JT241" s="36">
        <v>57</v>
      </c>
      <c r="JU241" s="36"/>
      <c r="JV241" s="36"/>
      <c r="JW241" s="36"/>
      <c r="JX241" s="36"/>
      <c r="JY241" s="36"/>
      <c r="JZ241" s="36"/>
      <c r="KA241" s="36"/>
      <c r="KB241" s="36"/>
      <c r="KC241" s="36"/>
    </row>
    <row r="242" spans="1:289">
      <c r="A242" s="15" t="s">
        <v>696</v>
      </c>
      <c r="B242" s="39" t="s">
        <v>697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84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85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86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81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60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61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62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63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64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 t="shared" si="182"/>
        <v>2293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  <c r="JJ242" s="36">
        <v>132</v>
      </c>
      <c r="JK242" s="36">
        <v>153</v>
      </c>
      <c r="JL242" s="36">
        <v>163</v>
      </c>
      <c r="JM242" s="36">
        <v>196</v>
      </c>
      <c r="JN242" s="36">
        <v>205</v>
      </c>
      <c r="JO242" s="36">
        <v>144</v>
      </c>
      <c r="JP242" s="36">
        <v>111</v>
      </c>
      <c r="JQ242" s="16">
        <f t="shared" si="183"/>
        <v>406</v>
      </c>
      <c r="JR242" s="36">
        <v>95</v>
      </c>
      <c r="JS242" s="36">
        <v>127</v>
      </c>
      <c r="JT242" s="36">
        <v>184</v>
      </c>
      <c r="JU242" s="36"/>
      <c r="JV242" s="36"/>
      <c r="JW242" s="36"/>
      <c r="JX242" s="36"/>
      <c r="JY242" s="36"/>
      <c r="JZ242" s="36"/>
      <c r="KA242" s="36"/>
      <c r="KB242" s="36"/>
      <c r="KC242" s="36"/>
    </row>
    <row r="243" spans="1:289">
      <c r="A243" s="15" t="s">
        <v>698</v>
      </c>
      <c r="B243" s="39" t="s">
        <v>699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84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85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86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81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60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61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62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63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64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 t="shared" si="182"/>
        <v>382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  <c r="JJ243" s="36">
        <v>38</v>
      </c>
      <c r="JK243" s="36">
        <v>24</v>
      </c>
      <c r="JL243" s="36">
        <v>36</v>
      </c>
      <c r="JM243" s="36">
        <v>44</v>
      </c>
      <c r="JN243" s="36">
        <v>45</v>
      </c>
      <c r="JO243" s="36">
        <v>43</v>
      </c>
      <c r="JP243" s="36">
        <v>32</v>
      </c>
      <c r="JQ243" s="16">
        <f t="shared" si="183"/>
        <v>130</v>
      </c>
      <c r="JR243" s="36">
        <v>35</v>
      </c>
      <c r="JS243" s="36">
        <v>54</v>
      </c>
      <c r="JT243" s="36">
        <v>41</v>
      </c>
      <c r="JU243" s="36"/>
      <c r="JV243" s="36"/>
      <c r="JW243" s="36"/>
      <c r="JX243" s="36"/>
      <c r="JY243" s="36"/>
      <c r="JZ243" s="36"/>
      <c r="KA243" s="36"/>
      <c r="KB243" s="36"/>
      <c r="KC243" s="36"/>
    </row>
    <row r="244" spans="1:289">
      <c r="A244" s="15" t="s">
        <v>700</v>
      </c>
      <c r="B244" s="39" t="s">
        <v>701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84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85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86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81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60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61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62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63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64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 t="shared" si="182"/>
        <v>105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  <c r="JJ244" s="36">
        <v>10</v>
      </c>
      <c r="JK244" s="36">
        <v>8</v>
      </c>
      <c r="JL244" s="36">
        <v>15</v>
      </c>
      <c r="JM244" s="36">
        <v>11</v>
      </c>
      <c r="JN244" s="36">
        <v>4</v>
      </c>
      <c r="JO244" s="36">
        <v>13</v>
      </c>
      <c r="JP244" s="36">
        <v>2</v>
      </c>
      <c r="JQ244" s="16">
        <f t="shared" si="183"/>
        <v>30</v>
      </c>
      <c r="JR244" s="36">
        <v>9</v>
      </c>
      <c r="JS244" s="36">
        <v>11</v>
      </c>
      <c r="JT244" s="36">
        <v>10</v>
      </c>
      <c r="JU244" s="36"/>
      <c r="JV244" s="36"/>
      <c r="JW244" s="36"/>
      <c r="JX244" s="36"/>
      <c r="JY244" s="36"/>
      <c r="JZ244" s="36"/>
      <c r="KA244" s="36"/>
      <c r="KB244" s="36"/>
      <c r="KC244" s="36"/>
    </row>
    <row r="245" spans="1:289">
      <c r="A245" s="15" t="s">
        <v>702</v>
      </c>
      <c r="B245" s="39" t="s">
        <v>703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84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85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86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81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60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61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62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63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64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 t="shared" si="182"/>
        <v>193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  <c r="JJ245" s="36">
        <v>26</v>
      </c>
      <c r="JK245" s="36">
        <v>12</v>
      </c>
      <c r="JL245" s="36">
        <v>16</v>
      </c>
      <c r="JM245" s="36">
        <v>17</v>
      </c>
      <c r="JN245" s="36">
        <v>22</v>
      </c>
      <c r="JO245" s="36">
        <v>21</v>
      </c>
      <c r="JP245" s="36">
        <v>8</v>
      </c>
      <c r="JQ245" s="16">
        <f t="shared" si="183"/>
        <v>44</v>
      </c>
      <c r="JR245" s="36">
        <v>9</v>
      </c>
      <c r="JS245" s="36">
        <v>22</v>
      </c>
      <c r="JT245" s="36">
        <v>13</v>
      </c>
      <c r="JU245" s="36"/>
      <c r="JV245" s="36"/>
      <c r="JW245" s="36"/>
      <c r="JX245" s="36"/>
      <c r="JY245" s="36"/>
      <c r="JZ245" s="36"/>
      <c r="KA245" s="36"/>
      <c r="KB245" s="36"/>
      <c r="KC245" s="36"/>
    </row>
    <row r="246" spans="1:289">
      <c r="A246" s="15" t="s">
        <v>704</v>
      </c>
      <c r="B246" s="39" t="s">
        <v>705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84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85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86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81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60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61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62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63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64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1092</v>
      </c>
      <c r="JB246" s="133">
        <v>2</v>
      </c>
      <c r="JC246" s="133">
        <v>1</v>
      </c>
      <c r="JD246" s="16">
        <f t="shared" si="182"/>
        <v>24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  <c r="JJ246" s="36">
        <v>3</v>
      </c>
      <c r="JK246" s="36">
        <v>3</v>
      </c>
      <c r="JL246" s="36">
        <v>3</v>
      </c>
      <c r="JM246" s="36">
        <v>1</v>
      </c>
      <c r="JN246" s="36" t="s">
        <v>1092</v>
      </c>
      <c r="JO246" s="36">
        <v>5</v>
      </c>
      <c r="JP246" s="36" t="s">
        <v>1092</v>
      </c>
      <c r="JQ246" s="16">
        <f t="shared" si="183"/>
        <v>5</v>
      </c>
      <c r="JR246" s="36">
        <v>3</v>
      </c>
      <c r="JS246" s="36" t="s">
        <v>1092</v>
      </c>
      <c r="JT246" s="36">
        <v>2</v>
      </c>
      <c r="JU246" s="36"/>
      <c r="JV246" s="36"/>
      <c r="JW246" s="36"/>
      <c r="JX246" s="36"/>
      <c r="JY246" s="36"/>
      <c r="JZ246" s="36"/>
      <c r="KA246" s="36"/>
      <c r="KB246" s="36"/>
      <c r="KC246" s="36"/>
    </row>
    <row r="247" spans="1:289">
      <c r="A247" s="15" t="s">
        <v>706</v>
      </c>
      <c r="B247" s="39" t="s">
        <v>707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84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85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86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81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60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61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62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63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64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 t="shared" si="182"/>
        <v>1391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  <c r="JJ247" s="36">
        <v>53</v>
      </c>
      <c r="JK247" s="36">
        <v>175</v>
      </c>
      <c r="JL247" s="36">
        <v>143</v>
      </c>
      <c r="JM247" s="36">
        <v>104</v>
      </c>
      <c r="JN247" s="36">
        <v>157</v>
      </c>
      <c r="JO247" s="36">
        <v>84</v>
      </c>
      <c r="JP247" s="36">
        <v>66</v>
      </c>
      <c r="JQ247" s="16">
        <f t="shared" si="183"/>
        <v>279</v>
      </c>
      <c r="JR247" s="36">
        <v>75</v>
      </c>
      <c r="JS247" s="36">
        <v>85</v>
      </c>
      <c r="JT247" s="36">
        <v>119</v>
      </c>
      <c r="JU247" s="36"/>
      <c r="JV247" s="36"/>
      <c r="JW247" s="36"/>
      <c r="JX247" s="36"/>
      <c r="JY247" s="36"/>
      <c r="JZ247" s="36"/>
      <c r="KA247" s="36"/>
      <c r="KB247" s="36"/>
      <c r="KC247" s="36"/>
    </row>
    <row r="248" spans="1:289">
      <c r="A248" s="15" t="s">
        <v>708</v>
      </c>
      <c r="B248" s="39" t="s">
        <v>709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84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85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86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81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60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61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62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63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>
        <f t="shared" si="164"/>
        <v>6</v>
      </c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1092</v>
      </c>
      <c r="JD248" s="16">
        <f t="shared" si="182"/>
        <v>12</v>
      </c>
      <c r="JE248" s="133" t="s">
        <v>1092</v>
      </c>
      <c r="JF248" s="133">
        <v>4</v>
      </c>
      <c r="JG248" s="36" t="s">
        <v>1092</v>
      </c>
      <c r="JH248" s="36">
        <v>2</v>
      </c>
      <c r="JI248" s="36" t="s">
        <v>1092</v>
      </c>
      <c r="JJ248" s="36">
        <v>2</v>
      </c>
      <c r="JK248" s="36">
        <v>2</v>
      </c>
      <c r="JL248" s="36">
        <v>0</v>
      </c>
      <c r="JM248" s="36" t="s">
        <v>1092</v>
      </c>
      <c r="JN248" s="36">
        <v>2</v>
      </c>
      <c r="JO248" s="36">
        <v>0</v>
      </c>
      <c r="JP248" s="36" t="s">
        <v>1092</v>
      </c>
      <c r="JQ248" s="16">
        <f t="shared" si="183"/>
        <v>6</v>
      </c>
      <c r="JR248" s="36">
        <v>3</v>
      </c>
      <c r="JS248" s="36">
        <v>2</v>
      </c>
      <c r="JT248" s="36">
        <v>1</v>
      </c>
      <c r="JU248" s="36"/>
      <c r="JV248" s="36"/>
      <c r="JW248" s="36"/>
      <c r="JX248" s="36"/>
      <c r="JY248" s="36"/>
      <c r="JZ248" s="36"/>
      <c r="KA248" s="36"/>
      <c r="KB248" s="36"/>
      <c r="KC248" s="36"/>
    </row>
    <row r="249" spans="1:289">
      <c r="A249" s="15" t="s">
        <v>710</v>
      </c>
      <c r="B249" s="39" t="s">
        <v>711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84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85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86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81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60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61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62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63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64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 t="shared" si="182"/>
        <v>184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  <c r="JJ249" s="36">
        <v>12</v>
      </c>
      <c r="JK249" s="36">
        <v>16</v>
      </c>
      <c r="JL249" s="36">
        <v>19</v>
      </c>
      <c r="JM249" s="36">
        <v>25</v>
      </c>
      <c r="JN249" s="36">
        <v>22</v>
      </c>
      <c r="JO249" s="36">
        <v>26</v>
      </c>
      <c r="JP249" s="36">
        <v>6</v>
      </c>
      <c r="JQ249" s="16">
        <f t="shared" si="183"/>
        <v>39</v>
      </c>
      <c r="JR249" s="36">
        <v>19</v>
      </c>
      <c r="JS249" s="36">
        <v>13</v>
      </c>
      <c r="JT249" s="36">
        <v>7</v>
      </c>
      <c r="JU249" s="36"/>
      <c r="JV249" s="36"/>
      <c r="JW249" s="36"/>
      <c r="JX249" s="36"/>
      <c r="JY249" s="36"/>
      <c r="JZ249" s="36"/>
      <c r="KA249" s="36"/>
      <c r="KB249" s="36"/>
      <c r="KC249" s="36"/>
    </row>
    <row r="250" spans="1:289">
      <c r="A250" s="50" t="s">
        <v>712</v>
      </c>
      <c r="B250" s="39" t="s">
        <v>713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84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85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86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81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60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61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62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63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64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 t="shared" si="182"/>
        <v>419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  <c r="JJ250" s="36">
        <v>44</v>
      </c>
      <c r="JK250" s="36">
        <v>66</v>
      </c>
      <c r="JL250" s="36">
        <v>35</v>
      </c>
      <c r="JM250" s="36">
        <v>60</v>
      </c>
      <c r="JN250" s="36">
        <v>29</v>
      </c>
      <c r="JO250" s="36">
        <v>34</v>
      </c>
      <c r="JP250" s="36">
        <v>29</v>
      </c>
      <c r="JQ250" s="16">
        <f t="shared" si="183"/>
        <v>93</v>
      </c>
      <c r="JR250" s="36">
        <v>13</v>
      </c>
      <c r="JS250" s="36">
        <v>63</v>
      </c>
      <c r="JT250" s="36">
        <v>17</v>
      </c>
      <c r="JU250" s="36"/>
      <c r="JV250" s="36"/>
      <c r="JW250" s="36"/>
      <c r="JX250" s="36"/>
      <c r="JY250" s="36"/>
      <c r="JZ250" s="36"/>
      <c r="KA250" s="36"/>
      <c r="KB250" s="36"/>
      <c r="KC250" s="36"/>
    </row>
    <row r="251" spans="1:289">
      <c r="A251" s="15" t="s">
        <v>714</v>
      </c>
      <c r="B251" s="39" t="s">
        <v>715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84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85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86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81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60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61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62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63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64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 t="shared" si="182"/>
        <v>671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  <c r="JJ251" s="36">
        <v>44</v>
      </c>
      <c r="JK251" s="36">
        <v>28</v>
      </c>
      <c r="JL251" s="36">
        <v>31</v>
      </c>
      <c r="JM251" s="36">
        <v>104</v>
      </c>
      <c r="JN251" s="36">
        <v>57</v>
      </c>
      <c r="JO251" s="36">
        <v>74</v>
      </c>
      <c r="JP251" s="36">
        <v>31</v>
      </c>
      <c r="JQ251" s="16">
        <f t="shared" si="183"/>
        <v>111</v>
      </c>
      <c r="JR251" s="36">
        <v>22</v>
      </c>
      <c r="JS251" s="36">
        <v>47</v>
      </c>
      <c r="JT251" s="36">
        <v>42</v>
      </c>
      <c r="JU251" s="36"/>
      <c r="JV251" s="36"/>
      <c r="JW251" s="36"/>
      <c r="JX251" s="36"/>
      <c r="JY251" s="36"/>
      <c r="JZ251" s="36"/>
      <c r="KA251" s="36"/>
      <c r="KB251" s="36"/>
      <c r="KC251" s="36"/>
    </row>
    <row r="252" spans="1:289">
      <c r="A252" s="15" t="s">
        <v>716</v>
      </c>
      <c r="B252" s="39" t="s">
        <v>717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84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85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86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81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62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1092</v>
      </c>
      <c r="JA252" s="122" t="s">
        <v>1092</v>
      </c>
      <c r="JB252" s="133" t="s">
        <v>1092</v>
      </c>
      <c r="JC252" s="133" t="s">
        <v>1092</v>
      </c>
      <c r="JD252" s="16">
        <f t="shared" si="182"/>
        <v>0</v>
      </c>
      <c r="JE252" s="133" t="s">
        <v>1092</v>
      </c>
      <c r="JF252" s="133" t="s">
        <v>1092</v>
      </c>
      <c r="JG252" s="36" t="s">
        <v>1092</v>
      </c>
      <c r="JH252" s="36" t="s">
        <v>1092</v>
      </c>
      <c r="JI252" s="36" t="s">
        <v>1092</v>
      </c>
      <c r="JJ252" s="36" t="s">
        <v>1092</v>
      </c>
      <c r="JK252" s="36" t="s">
        <v>1092</v>
      </c>
      <c r="JL252" s="36" t="s">
        <v>1092</v>
      </c>
      <c r="JM252" s="36" t="s">
        <v>1092</v>
      </c>
      <c r="JN252" s="36" t="s">
        <v>1092</v>
      </c>
      <c r="JO252" s="36" t="s">
        <v>1092</v>
      </c>
      <c r="JP252" s="36" t="s">
        <v>1092</v>
      </c>
      <c r="JQ252" s="16"/>
      <c r="JR252" s="36" t="s">
        <v>1092</v>
      </c>
      <c r="JS252" s="36" t="s">
        <v>1092</v>
      </c>
      <c r="JT252" s="36" t="s">
        <v>1092</v>
      </c>
      <c r="JU252" s="36"/>
      <c r="JV252" s="36"/>
      <c r="JW252" s="36"/>
      <c r="JX252" s="36"/>
      <c r="JY252" s="36"/>
      <c r="JZ252" s="36"/>
      <c r="KA252" s="36"/>
      <c r="KB252" s="36"/>
      <c r="KC252" s="36"/>
    </row>
    <row r="253" spans="1:289">
      <c r="A253" s="15" t="s">
        <v>718</v>
      </c>
      <c r="B253" s="39" t="s">
        <v>719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84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85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86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81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60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61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62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63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64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 t="shared" si="182"/>
        <v>516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  <c r="JJ253" s="36">
        <v>25</v>
      </c>
      <c r="JK253" s="36">
        <v>37</v>
      </c>
      <c r="JL253" s="36">
        <v>55</v>
      </c>
      <c r="JM253" s="36">
        <v>85</v>
      </c>
      <c r="JN253" s="36">
        <v>35</v>
      </c>
      <c r="JO253" s="36">
        <v>24</v>
      </c>
      <c r="JP253" s="36">
        <v>23</v>
      </c>
      <c r="JQ253" s="16">
        <f t="shared" si="183"/>
        <v>97</v>
      </c>
      <c r="JR253" s="36">
        <v>17</v>
      </c>
      <c r="JS253" s="36">
        <v>39</v>
      </c>
      <c r="JT253" s="36">
        <v>41</v>
      </c>
      <c r="JU253" s="36"/>
      <c r="JV253" s="36"/>
      <c r="JW253" s="36"/>
      <c r="JX253" s="36"/>
      <c r="JY253" s="36"/>
      <c r="JZ253" s="36"/>
      <c r="KA253" s="36"/>
      <c r="KB253" s="36"/>
      <c r="KC253" s="36"/>
    </row>
    <row r="254" spans="1:289">
      <c r="A254" s="15" t="s">
        <v>720</v>
      </c>
      <c r="B254" s="39" t="s">
        <v>721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84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85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86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81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60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61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62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63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64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 t="shared" si="182"/>
        <v>777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  <c r="JJ254" s="36">
        <v>73</v>
      </c>
      <c r="JK254" s="36">
        <v>42</v>
      </c>
      <c r="JL254" s="36">
        <v>103</v>
      </c>
      <c r="JM254" s="36">
        <v>103</v>
      </c>
      <c r="JN254" s="36">
        <v>43</v>
      </c>
      <c r="JO254" s="36">
        <v>43</v>
      </c>
      <c r="JP254" s="36">
        <v>36</v>
      </c>
      <c r="JQ254" s="16">
        <f t="shared" si="183"/>
        <v>248</v>
      </c>
      <c r="JR254" s="36">
        <v>67</v>
      </c>
      <c r="JS254" s="36">
        <v>87</v>
      </c>
      <c r="JT254" s="36">
        <v>94</v>
      </c>
      <c r="JU254" s="36"/>
      <c r="JV254" s="36"/>
      <c r="JW254" s="36"/>
      <c r="JX254" s="36"/>
      <c r="JY254" s="36"/>
      <c r="JZ254" s="36"/>
      <c r="KA254" s="36"/>
      <c r="KB254" s="36"/>
      <c r="KC254" s="36"/>
    </row>
    <row r="255" spans="1:289">
      <c r="A255" s="15" t="s">
        <v>722</v>
      </c>
      <c r="B255" s="39" t="s">
        <v>723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84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85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86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81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60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61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62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63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64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 t="shared" si="182"/>
        <v>242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  <c r="JJ255" s="36">
        <v>20</v>
      </c>
      <c r="JK255" s="36">
        <v>137</v>
      </c>
      <c r="JL255" s="36">
        <v>4</v>
      </c>
      <c r="JM255" s="36">
        <v>9</v>
      </c>
      <c r="JN255" s="36">
        <v>7</v>
      </c>
      <c r="JO255" s="36">
        <v>12</v>
      </c>
      <c r="JP255" s="36">
        <v>8</v>
      </c>
      <c r="JQ255" s="16">
        <f t="shared" si="183"/>
        <v>9</v>
      </c>
      <c r="JR255" s="36">
        <v>1</v>
      </c>
      <c r="JS255" s="36">
        <v>5</v>
      </c>
      <c r="JT255" s="36">
        <v>3</v>
      </c>
      <c r="JU255" s="36"/>
      <c r="JV255" s="36"/>
      <c r="JW255" s="36"/>
      <c r="JX255" s="36"/>
      <c r="JY255" s="36"/>
      <c r="JZ255" s="36"/>
      <c r="KA255" s="36"/>
      <c r="KB255" s="36"/>
      <c r="KC255" s="36"/>
    </row>
    <row r="256" spans="1:289">
      <c r="A256" s="15" t="s">
        <v>724</v>
      </c>
      <c r="B256" s="39" t="s">
        <v>725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84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85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86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81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62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1092</v>
      </c>
      <c r="JA256" s="122" t="s">
        <v>1092</v>
      </c>
      <c r="JB256" s="133" t="s">
        <v>1092</v>
      </c>
      <c r="JC256" s="133" t="s">
        <v>1092</v>
      </c>
      <c r="JD256" s="16">
        <f t="shared" si="182"/>
        <v>0</v>
      </c>
      <c r="JE256" s="133" t="s">
        <v>1092</v>
      </c>
      <c r="JF256" s="133" t="s">
        <v>1092</v>
      </c>
      <c r="JG256" s="36" t="s">
        <v>1092</v>
      </c>
      <c r="JH256" s="36" t="s">
        <v>1092</v>
      </c>
      <c r="JI256" s="36" t="s">
        <v>1092</v>
      </c>
      <c r="JJ256" s="36" t="s">
        <v>1092</v>
      </c>
      <c r="JK256" s="36" t="s">
        <v>1092</v>
      </c>
      <c r="JL256" s="36" t="s">
        <v>1092</v>
      </c>
      <c r="JM256" s="36" t="s">
        <v>1092</v>
      </c>
      <c r="JN256" s="36" t="s">
        <v>1092</v>
      </c>
      <c r="JO256" s="36" t="s">
        <v>1092</v>
      </c>
      <c r="JP256" s="36" t="s">
        <v>1092</v>
      </c>
      <c r="JQ256" s="16"/>
      <c r="JR256" s="36" t="s">
        <v>1092</v>
      </c>
      <c r="JS256" s="36" t="s">
        <v>1092</v>
      </c>
      <c r="JT256" s="36" t="s">
        <v>1092</v>
      </c>
      <c r="JU256" s="36"/>
      <c r="JV256" s="36"/>
      <c r="JW256" s="36"/>
      <c r="JX256" s="36"/>
      <c r="JY256" s="36"/>
      <c r="JZ256" s="36"/>
      <c r="KA256" s="36"/>
      <c r="KB256" s="36"/>
      <c r="KC256" s="36"/>
    </row>
    <row r="257" spans="1:289">
      <c r="A257" s="15" t="s">
        <v>726</v>
      </c>
      <c r="B257" s="39" t="s">
        <v>727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84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85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86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81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60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61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62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63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64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1092</v>
      </c>
      <c r="JD257" s="16">
        <f t="shared" si="182"/>
        <v>54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  <c r="JJ257" s="36">
        <v>2</v>
      </c>
      <c r="JK257" s="36">
        <v>6</v>
      </c>
      <c r="JL257" s="36">
        <v>14</v>
      </c>
      <c r="JM257" s="36">
        <v>10</v>
      </c>
      <c r="JN257" s="36">
        <v>2</v>
      </c>
      <c r="JO257" s="36">
        <v>1</v>
      </c>
      <c r="JP257" s="36">
        <v>2</v>
      </c>
      <c r="JQ257" s="16">
        <f t="shared" si="183"/>
        <v>17</v>
      </c>
      <c r="JR257" s="36">
        <v>2</v>
      </c>
      <c r="JS257" s="36">
        <v>9</v>
      </c>
      <c r="JT257" s="36">
        <v>6</v>
      </c>
      <c r="JU257" s="36"/>
      <c r="JV257" s="36"/>
      <c r="JW257" s="36"/>
      <c r="JX257" s="36"/>
      <c r="JY257" s="36"/>
      <c r="JZ257" s="36"/>
      <c r="KA257" s="36"/>
      <c r="KB257" s="36"/>
      <c r="KC257" s="36"/>
    </row>
    <row r="258" spans="1:289">
      <c r="A258" s="50" t="s">
        <v>728</v>
      </c>
      <c r="B258" s="39" t="s">
        <v>729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84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85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86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81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60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61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62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63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64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 t="shared" si="182"/>
        <v>411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  <c r="JJ258" s="36">
        <v>26</v>
      </c>
      <c r="JK258" s="36">
        <v>41</v>
      </c>
      <c r="JL258" s="36">
        <v>83</v>
      </c>
      <c r="JM258" s="36">
        <v>59</v>
      </c>
      <c r="JN258" s="36">
        <v>55</v>
      </c>
      <c r="JO258" s="36">
        <v>18</v>
      </c>
      <c r="JP258" s="36">
        <v>39</v>
      </c>
      <c r="JQ258" s="16">
        <f t="shared" si="183"/>
        <v>90</v>
      </c>
      <c r="JR258" s="36">
        <v>20</v>
      </c>
      <c r="JS258" s="36">
        <v>41</v>
      </c>
      <c r="JT258" s="36">
        <v>29</v>
      </c>
      <c r="JU258" s="36"/>
      <c r="JV258" s="36"/>
      <c r="JW258" s="36"/>
      <c r="JX258" s="36"/>
      <c r="JY258" s="36"/>
      <c r="JZ258" s="36"/>
      <c r="KA258" s="36"/>
      <c r="KB258" s="36"/>
      <c r="KC258" s="36"/>
    </row>
    <row r="259" spans="1:289">
      <c r="A259" s="15" t="s">
        <v>730</v>
      </c>
      <c r="B259" s="39" t="s">
        <v>731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84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85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86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81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60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61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62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63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64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 t="shared" si="182"/>
        <v>545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  <c r="JJ259" s="36">
        <v>37</v>
      </c>
      <c r="JK259" s="36">
        <v>4</v>
      </c>
      <c r="JL259" s="36">
        <v>28</v>
      </c>
      <c r="JM259" s="36">
        <v>33</v>
      </c>
      <c r="JN259" s="36">
        <v>27</v>
      </c>
      <c r="JO259" s="36">
        <v>14</v>
      </c>
      <c r="JP259" s="36">
        <v>38</v>
      </c>
      <c r="JQ259" s="16">
        <f t="shared" si="183"/>
        <v>68</v>
      </c>
      <c r="JR259" s="36">
        <v>5</v>
      </c>
      <c r="JS259" s="36">
        <v>35</v>
      </c>
      <c r="JT259" s="36">
        <v>28</v>
      </c>
      <c r="JU259" s="36"/>
      <c r="JV259" s="36"/>
      <c r="JW259" s="36"/>
      <c r="JX259" s="36"/>
      <c r="JY259" s="36"/>
      <c r="JZ259" s="36"/>
      <c r="KA259" s="36"/>
      <c r="KB259" s="36"/>
      <c r="KC259" s="36"/>
    </row>
    <row r="260" spans="1:289">
      <c r="A260" s="15" t="s">
        <v>732</v>
      </c>
      <c r="B260" s="39" t="s">
        <v>733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62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1092</v>
      </c>
      <c r="JA260" s="122" t="s">
        <v>1092</v>
      </c>
      <c r="JB260" s="133" t="s">
        <v>1092</v>
      </c>
      <c r="JC260" s="133" t="s">
        <v>1092</v>
      </c>
      <c r="JD260" s="16">
        <f t="shared" si="182"/>
        <v>0</v>
      </c>
      <c r="JE260" s="133" t="s">
        <v>1092</v>
      </c>
      <c r="JF260" s="133" t="s">
        <v>1092</v>
      </c>
      <c r="JG260" s="36" t="s">
        <v>1092</v>
      </c>
      <c r="JH260" s="36" t="s">
        <v>1092</v>
      </c>
      <c r="JI260" s="36" t="s">
        <v>1092</v>
      </c>
      <c r="JJ260" s="36" t="s">
        <v>1092</v>
      </c>
      <c r="JK260" s="36" t="s">
        <v>1092</v>
      </c>
      <c r="JL260" s="36" t="s">
        <v>1092</v>
      </c>
      <c r="JM260" s="36" t="s">
        <v>1092</v>
      </c>
      <c r="JN260" s="36" t="s">
        <v>1092</v>
      </c>
      <c r="JO260" s="36" t="s">
        <v>1092</v>
      </c>
      <c r="JP260" s="36" t="s">
        <v>1092</v>
      </c>
      <c r="JQ260" s="16"/>
      <c r="JR260" s="36" t="s">
        <v>1092</v>
      </c>
      <c r="JS260" s="36" t="s">
        <v>1092</v>
      </c>
      <c r="JT260" s="36" t="s">
        <v>1092</v>
      </c>
      <c r="JU260" s="36"/>
      <c r="JV260" s="36"/>
      <c r="JW260" s="36"/>
      <c r="JX260" s="36"/>
      <c r="JY260" s="36"/>
      <c r="JZ260" s="36"/>
      <c r="KA260" s="36"/>
      <c r="KB260" s="36"/>
      <c r="KC260" s="36"/>
    </row>
    <row r="261" spans="1:289">
      <c r="A261" s="15" t="s">
        <v>734</v>
      </c>
      <c r="B261" s="39" t="s">
        <v>735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84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85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86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87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88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89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62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63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64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 t="shared" si="182"/>
        <v>100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  <c r="JJ261" s="36">
        <v>5</v>
      </c>
      <c r="JK261" s="36">
        <v>14</v>
      </c>
      <c r="JL261" s="36">
        <v>6</v>
      </c>
      <c r="JM261" s="36">
        <v>14</v>
      </c>
      <c r="JN261" s="36">
        <v>12</v>
      </c>
      <c r="JO261" s="36">
        <v>17</v>
      </c>
      <c r="JP261" s="36">
        <v>2</v>
      </c>
      <c r="JQ261" s="16">
        <f t="shared" si="183"/>
        <v>32</v>
      </c>
      <c r="JR261" s="36">
        <v>5</v>
      </c>
      <c r="JS261" s="36">
        <v>23</v>
      </c>
      <c r="JT261" s="36">
        <v>4</v>
      </c>
      <c r="JU261" s="36"/>
      <c r="JV261" s="36"/>
      <c r="JW261" s="36"/>
      <c r="JX261" s="36"/>
      <c r="JY261" s="36"/>
      <c r="JZ261" s="36"/>
      <c r="KA261" s="36"/>
      <c r="KB261" s="36"/>
      <c r="KC261" s="36"/>
    </row>
    <row r="262" spans="1:289">
      <c r="A262" s="15" t="s">
        <v>736</v>
      </c>
      <c r="B262" s="39" t="s">
        <v>737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84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85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86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87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88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89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62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63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64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 t="shared" si="182"/>
        <v>28</v>
      </c>
      <c r="JE262" s="133">
        <v>1</v>
      </c>
      <c r="JF262" s="133">
        <v>4</v>
      </c>
      <c r="JG262" s="36" t="s">
        <v>1092</v>
      </c>
      <c r="JH262" s="36">
        <v>3</v>
      </c>
      <c r="JI262" s="36">
        <v>1</v>
      </c>
      <c r="JJ262" s="36">
        <v>3</v>
      </c>
      <c r="JK262" s="36">
        <v>1</v>
      </c>
      <c r="JL262" s="36">
        <v>4</v>
      </c>
      <c r="JM262" s="36">
        <v>1</v>
      </c>
      <c r="JN262" s="36">
        <v>4</v>
      </c>
      <c r="JO262" s="36">
        <v>2</v>
      </c>
      <c r="JP262" s="36">
        <v>4</v>
      </c>
      <c r="JQ262" s="16">
        <f t="shared" si="183"/>
        <v>7</v>
      </c>
      <c r="JR262" s="36">
        <v>2</v>
      </c>
      <c r="JS262" s="36">
        <v>2</v>
      </c>
      <c r="JT262" s="36">
        <v>3</v>
      </c>
      <c r="JU262" s="36"/>
      <c r="JV262" s="36"/>
      <c r="JW262" s="36"/>
      <c r="JX262" s="36"/>
      <c r="JY262" s="36"/>
      <c r="JZ262" s="36"/>
      <c r="KA262" s="36"/>
      <c r="KB262" s="36"/>
      <c r="KC262" s="36"/>
    </row>
    <row r="263" spans="1:289">
      <c r="A263" s="15" t="s">
        <v>738</v>
      </c>
      <c r="B263" s="39" t="s">
        <v>739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84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85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86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87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88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89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90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63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>
        <f t="shared" si="164"/>
        <v>52</v>
      </c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 t="shared" si="182"/>
        <v>69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  <c r="JJ263" s="36">
        <v>7</v>
      </c>
      <c r="JK263" s="36">
        <v>1</v>
      </c>
      <c r="JL263" s="36">
        <v>2</v>
      </c>
      <c r="JM263" s="36">
        <v>22</v>
      </c>
      <c r="JN263" s="36">
        <v>5</v>
      </c>
      <c r="JO263" s="36">
        <v>2</v>
      </c>
      <c r="JP263" s="36">
        <v>4</v>
      </c>
      <c r="JQ263" s="16">
        <f t="shared" si="183"/>
        <v>4</v>
      </c>
      <c r="JR263" s="36" t="s">
        <v>1092</v>
      </c>
      <c r="JS263" s="36">
        <v>4</v>
      </c>
      <c r="JT263" s="36" t="s">
        <v>1092</v>
      </c>
      <c r="JU263" s="36"/>
      <c r="JV263" s="36"/>
      <c r="JW263" s="36"/>
      <c r="JX263" s="36"/>
      <c r="JY263" s="36"/>
      <c r="JZ263" s="36"/>
      <c r="KA263" s="36"/>
      <c r="KB263" s="36"/>
      <c r="KC263" s="36"/>
    </row>
    <row r="264" spans="1:289">
      <c r="A264" s="15" t="s">
        <v>740</v>
      </c>
      <c r="B264" s="39" t="s">
        <v>741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84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85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86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87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88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89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90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63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64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 t="shared" si="182"/>
        <v>79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  <c r="JJ264" s="36">
        <v>3</v>
      </c>
      <c r="JK264" s="36">
        <v>4</v>
      </c>
      <c r="JL264" s="36">
        <v>8</v>
      </c>
      <c r="JM264" s="36">
        <v>25</v>
      </c>
      <c r="JN264" s="36">
        <v>2</v>
      </c>
      <c r="JO264" s="36">
        <v>4</v>
      </c>
      <c r="JP264" s="36">
        <v>2</v>
      </c>
      <c r="JQ264" s="16">
        <f t="shared" si="183"/>
        <v>11</v>
      </c>
      <c r="JR264" s="36">
        <v>5</v>
      </c>
      <c r="JS264" s="36">
        <v>4</v>
      </c>
      <c r="JT264" s="36">
        <v>2</v>
      </c>
      <c r="JU264" s="36"/>
      <c r="JV264" s="36"/>
      <c r="JW264" s="36"/>
      <c r="JX264" s="36"/>
      <c r="JY264" s="36"/>
      <c r="JZ264" s="36"/>
      <c r="KA264" s="36"/>
      <c r="KB264" s="36"/>
      <c r="KC264" s="36"/>
    </row>
    <row r="265" spans="1:289">
      <c r="A265" s="15" t="s">
        <v>742</v>
      </c>
      <c r="B265" s="39" t="s">
        <v>743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84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85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86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87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88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89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90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63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64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 t="shared" si="182"/>
        <v>265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  <c r="JJ265" s="36">
        <v>22</v>
      </c>
      <c r="JK265" s="36">
        <v>9</v>
      </c>
      <c r="JL265" s="36">
        <v>19</v>
      </c>
      <c r="JM265" s="36">
        <v>21</v>
      </c>
      <c r="JN265" s="36">
        <v>15</v>
      </c>
      <c r="JO265" s="36">
        <v>26</v>
      </c>
      <c r="JP265" s="36">
        <v>9</v>
      </c>
      <c r="JQ265" s="16">
        <f t="shared" si="183"/>
        <v>52</v>
      </c>
      <c r="JR265" s="36">
        <v>12</v>
      </c>
      <c r="JS265" s="36">
        <v>13</v>
      </c>
      <c r="JT265" s="36">
        <v>27</v>
      </c>
      <c r="JU265" s="36"/>
      <c r="JV265" s="36"/>
      <c r="JW265" s="36"/>
      <c r="JX265" s="36"/>
      <c r="JY265" s="36"/>
      <c r="JZ265" s="36"/>
      <c r="KA265" s="36"/>
      <c r="KB265" s="36"/>
      <c r="KC265" s="36"/>
    </row>
    <row r="266" spans="1:289">
      <c r="A266" s="15" t="s">
        <v>744</v>
      </c>
      <c r="B266" s="39" t="s">
        <v>745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84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85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86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87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88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89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90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63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64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 t="shared" si="182"/>
        <v>53</v>
      </c>
      <c r="JE266" s="133" t="s">
        <v>1092</v>
      </c>
      <c r="JF266" s="133">
        <v>2</v>
      </c>
      <c r="JG266" s="36">
        <v>4</v>
      </c>
      <c r="JH266" s="36">
        <v>5</v>
      </c>
      <c r="JI266" s="36">
        <v>6</v>
      </c>
      <c r="JJ266" s="36">
        <v>11</v>
      </c>
      <c r="JK266" s="36">
        <v>9</v>
      </c>
      <c r="JL266" s="36">
        <v>2</v>
      </c>
      <c r="JM266" s="36">
        <v>3</v>
      </c>
      <c r="JN266" s="36">
        <v>5</v>
      </c>
      <c r="JO266" s="36">
        <v>4</v>
      </c>
      <c r="JP266" s="36">
        <v>2</v>
      </c>
      <c r="JQ266" s="16">
        <f t="shared" si="183"/>
        <v>12</v>
      </c>
      <c r="JR266" s="36">
        <v>2</v>
      </c>
      <c r="JS266" s="36">
        <v>4</v>
      </c>
      <c r="JT266" s="36">
        <v>6</v>
      </c>
      <c r="JU266" s="36"/>
      <c r="JV266" s="36"/>
      <c r="JW266" s="36"/>
      <c r="JX266" s="36"/>
      <c r="JY266" s="36"/>
      <c r="JZ266" s="36"/>
      <c r="KA266" s="36"/>
      <c r="KB266" s="36"/>
      <c r="KC266" s="36"/>
    </row>
    <row r="267" spans="1:289">
      <c r="A267" s="15" t="s">
        <v>746</v>
      </c>
      <c r="B267" s="39" t="s">
        <v>747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84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85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86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87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88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89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90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91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64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 t="shared" si="182"/>
        <v>266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  <c r="JJ267" s="36">
        <v>18</v>
      </c>
      <c r="JK267" s="36">
        <v>29</v>
      </c>
      <c r="JL267" s="36">
        <v>17</v>
      </c>
      <c r="JM267" s="36">
        <v>19</v>
      </c>
      <c r="JN267" s="36">
        <v>12</v>
      </c>
      <c r="JO267" s="36">
        <v>14</v>
      </c>
      <c r="JP267" s="36">
        <v>10</v>
      </c>
      <c r="JQ267" s="16">
        <f t="shared" si="183"/>
        <v>51</v>
      </c>
      <c r="JR267" s="36">
        <v>18</v>
      </c>
      <c r="JS267" s="36">
        <v>12</v>
      </c>
      <c r="JT267" s="36">
        <v>21</v>
      </c>
      <c r="JU267" s="36"/>
      <c r="JV267" s="36"/>
      <c r="JW267" s="36"/>
      <c r="JX267" s="36"/>
      <c r="JY267" s="36"/>
      <c r="JZ267" s="36"/>
      <c r="KA267" s="36"/>
      <c r="KB267" s="36"/>
      <c r="KC267" s="36"/>
    </row>
    <row r="268" spans="1:289">
      <c r="A268" s="15" t="s">
        <v>748</v>
      </c>
      <c r="B268" s="39" t="s">
        <v>749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84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85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86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87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88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89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90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91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>
        <f t="shared" si="164"/>
        <v>25</v>
      </c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1092</v>
      </c>
      <c r="JC268" s="133">
        <v>1</v>
      </c>
      <c r="JD268" s="16">
        <f t="shared" si="182"/>
        <v>32</v>
      </c>
      <c r="JE268" s="133">
        <v>0</v>
      </c>
      <c r="JF268" s="133">
        <v>4</v>
      </c>
      <c r="JG268" s="36">
        <v>1</v>
      </c>
      <c r="JH268" s="36">
        <v>3</v>
      </c>
      <c r="JI268" s="36">
        <v>7</v>
      </c>
      <c r="JJ268" s="36">
        <v>1</v>
      </c>
      <c r="JK268" s="36">
        <v>0</v>
      </c>
      <c r="JL268" s="36">
        <v>4</v>
      </c>
      <c r="JM268" s="36">
        <v>4</v>
      </c>
      <c r="JN268" s="36">
        <v>7</v>
      </c>
      <c r="JO268" s="36" t="s">
        <v>1092</v>
      </c>
      <c r="JP268" s="36">
        <v>1</v>
      </c>
      <c r="JQ268" s="16">
        <f t="shared" si="183"/>
        <v>9</v>
      </c>
      <c r="JR268" s="36">
        <v>2</v>
      </c>
      <c r="JS268" s="36">
        <v>4</v>
      </c>
      <c r="JT268" s="36">
        <v>3</v>
      </c>
      <c r="JU268" s="36"/>
      <c r="JV268" s="36"/>
      <c r="JW268" s="36"/>
      <c r="JX268" s="36"/>
      <c r="JY268" s="36"/>
      <c r="JZ268" s="36"/>
      <c r="KA268" s="36"/>
      <c r="KB268" s="36"/>
      <c r="KC268" s="36"/>
    </row>
    <row r="269" spans="1:289">
      <c r="A269" s="15" t="s">
        <v>750</v>
      </c>
      <c r="B269" s="39" t="s">
        <v>751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84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85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86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87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88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89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90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91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>
        <f t="shared" ref="IQ269:IQ288" si="192">SUM(IR269:JC269)</f>
        <v>34</v>
      </c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1092</v>
      </c>
      <c r="JD269" s="16">
        <f t="shared" si="182"/>
        <v>20</v>
      </c>
      <c r="JE269" s="133">
        <v>1</v>
      </c>
      <c r="JF269" s="133">
        <v>3</v>
      </c>
      <c r="JG269" s="36" t="s">
        <v>1092</v>
      </c>
      <c r="JH269" s="36">
        <v>3</v>
      </c>
      <c r="JI269" s="36" t="s">
        <v>1092</v>
      </c>
      <c r="JJ269" s="36">
        <v>2</v>
      </c>
      <c r="JK269" s="36" t="s">
        <v>1092</v>
      </c>
      <c r="JL269" s="36">
        <v>1</v>
      </c>
      <c r="JM269" s="36">
        <v>8</v>
      </c>
      <c r="JN269" s="36">
        <v>2</v>
      </c>
      <c r="JO269" s="36" t="s">
        <v>1092</v>
      </c>
      <c r="JP269" s="36" t="s">
        <v>1092</v>
      </c>
      <c r="JQ269" s="16">
        <f t="shared" si="183"/>
        <v>1</v>
      </c>
      <c r="JR269" s="36" t="s">
        <v>1092</v>
      </c>
      <c r="JS269" s="36">
        <v>1</v>
      </c>
      <c r="JT269" s="36" t="s">
        <v>1092</v>
      </c>
      <c r="JU269" s="36"/>
      <c r="JV269" s="36"/>
      <c r="JW269" s="36"/>
      <c r="JX269" s="36"/>
      <c r="JY269" s="36"/>
      <c r="JZ269" s="36"/>
      <c r="KA269" s="36"/>
      <c r="KB269" s="36"/>
      <c r="KC269" s="36"/>
    </row>
    <row r="270" spans="1:289">
      <c r="A270" s="15" t="s">
        <v>752</v>
      </c>
      <c r="B270" s="39" t="s">
        <v>804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84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85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86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87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88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89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90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91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si="192"/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1092</v>
      </c>
      <c r="JC270" s="133" t="s">
        <v>1092</v>
      </c>
      <c r="JD270" s="16">
        <f t="shared" si="182"/>
        <v>19</v>
      </c>
      <c r="JE270" s="133" t="s">
        <v>1092</v>
      </c>
      <c r="JF270" s="133">
        <v>3</v>
      </c>
      <c r="JG270" s="36" t="s">
        <v>1092</v>
      </c>
      <c r="JH270" s="36">
        <v>1</v>
      </c>
      <c r="JI270" s="36">
        <v>1</v>
      </c>
      <c r="JJ270" s="36">
        <v>0</v>
      </c>
      <c r="JK270" s="36">
        <v>1</v>
      </c>
      <c r="JL270" s="36">
        <v>8</v>
      </c>
      <c r="JM270" s="36">
        <v>4</v>
      </c>
      <c r="JN270" s="36" t="s">
        <v>1092</v>
      </c>
      <c r="JO270" s="36">
        <v>0</v>
      </c>
      <c r="JP270" s="36">
        <v>1</v>
      </c>
      <c r="JQ270" s="16">
        <f t="shared" si="183"/>
        <v>9</v>
      </c>
      <c r="JR270" s="36">
        <v>1</v>
      </c>
      <c r="JS270" s="36">
        <v>1</v>
      </c>
      <c r="JT270" s="36">
        <v>7</v>
      </c>
      <c r="JU270" s="36"/>
      <c r="JV270" s="36"/>
      <c r="JW270" s="36"/>
      <c r="JX270" s="36"/>
      <c r="JY270" s="36"/>
      <c r="JZ270" s="36"/>
      <c r="KA270" s="36"/>
      <c r="KB270" s="36"/>
      <c r="KC270" s="36"/>
    </row>
    <row r="271" spans="1:289">
      <c r="A271" s="15" t="s">
        <v>753</v>
      </c>
      <c r="B271" s="39" t="s">
        <v>754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84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85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86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87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88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89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90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91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>
        <f t="shared" si="192"/>
        <v>8</v>
      </c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1092</v>
      </c>
      <c r="JA271" s="122">
        <v>2</v>
      </c>
      <c r="JB271" s="133" t="s">
        <v>1092</v>
      </c>
      <c r="JC271" s="133" t="s">
        <v>1092</v>
      </c>
      <c r="JD271" s="16">
        <f t="shared" si="182"/>
        <v>15</v>
      </c>
      <c r="JE271" s="133">
        <v>1</v>
      </c>
      <c r="JF271" s="133" t="s">
        <v>1092</v>
      </c>
      <c r="JG271" s="36" t="s">
        <v>1092</v>
      </c>
      <c r="JH271" s="36">
        <v>2</v>
      </c>
      <c r="JI271" s="36" t="s">
        <v>1092</v>
      </c>
      <c r="JJ271" s="36">
        <v>5</v>
      </c>
      <c r="JK271" s="36">
        <v>2</v>
      </c>
      <c r="JL271" s="36">
        <v>1</v>
      </c>
      <c r="JM271" s="36">
        <v>3</v>
      </c>
      <c r="JN271" s="36">
        <v>0</v>
      </c>
      <c r="JO271" s="36">
        <v>1</v>
      </c>
      <c r="JP271" s="36" t="s">
        <v>1092</v>
      </c>
      <c r="JQ271" s="16">
        <f t="shared" si="183"/>
        <v>2</v>
      </c>
      <c r="JR271" s="36" t="s">
        <v>1092</v>
      </c>
      <c r="JS271" s="36">
        <v>1</v>
      </c>
      <c r="JT271" s="36">
        <v>1</v>
      </c>
      <c r="JU271" s="36"/>
      <c r="JV271" s="36"/>
      <c r="JW271" s="36"/>
      <c r="JX271" s="36"/>
      <c r="JY271" s="36"/>
      <c r="JZ271" s="36"/>
      <c r="KA271" s="36"/>
      <c r="KB271" s="36"/>
      <c r="KC271" s="36"/>
    </row>
    <row r="272" spans="1:289">
      <c r="A272" s="15" t="s">
        <v>755</v>
      </c>
      <c r="B272" s="39" t="s">
        <v>756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84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85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86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87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88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89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90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91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92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 t="shared" si="182"/>
        <v>106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  <c r="JJ272" s="36">
        <v>11</v>
      </c>
      <c r="JK272" s="36">
        <v>10</v>
      </c>
      <c r="JL272" s="36">
        <v>19</v>
      </c>
      <c r="JM272" s="36">
        <v>26</v>
      </c>
      <c r="JN272" s="36">
        <v>6</v>
      </c>
      <c r="JO272" s="36">
        <v>6</v>
      </c>
      <c r="JP272" s="36">
        <v>2</v>
      </c>
      <c r="JQ272" s="16">
        <f t="shared" si="183"/>
        <v>14</v>
      </c>
      <c r="JR272" s="36">
        <v>2</v>
      </c>
      <c r="JS272" s="36">
        <v>7</v>
      </c>
      <c r="JT272" s="36">
        <v>5</v>
      </c>
      <c r="JU272" s="36"/>
      <c r="JV272" s="36"/>
      <c r="JW272" s="36"/>
      <c r="JX272" s="36"/>
      <c r="JY272" s="36"/>
      <c r="JZ272" s="36"/>
      <c r="KA272" s="36"/>
      <c r="KB272" s="36"/>
      <c r="KC272" s="36"/>
    </row>
    <row r="273" spans="1:289">
      <c r="A273" s="15" t="s">
        <v>757</v>
      </c>
      <c r="B273" s="39" t="s">
        <v>758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84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85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86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87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88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89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90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91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92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 t="shared" si="182"/>
        <v>205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  <c r="JJ273" s="36">
        <v>11</v>
      </c>
      <c r="JK273" s="36">
        <v>6</v>
      </c>
      <c r="JL273" s="36">
        <v>26</v>
      </c>
      <c r="JM273" s="36">
        <v>19</v>
      </c>
      <c r="JN273" s="36">
        <v>27</v>
      </c>
      <c r="JO273" s="36">
        <v>26</v>
      </c>
      <c r="JP273" s="36">
        <v>8</v>
      </c>
      <c r="JQ273" s="16">
        <f t="shared" si="183"/>
        <v>41</v>
      </c>
      <c r="JR273" s="36">
        <v>14</v>
      </c>
      <c r="JS273" s="36">
        <v>21</v>
      </c>
      <c r="JT273" s="36">
        <v>6</v>
      </c>
      <c r="JU273" s="36"/>
      <c r="JV273" s="36"/>
      <c r="JW273" s="36"/>
      <c r="JX273" s="36"/>
      <c r="JY273" s="36"/>
      <c r="JZ273" s="36"/>
      <c r="KA273" s="36"/>
      <c r="KB273" s="36"/>
      <c r="KC273" s="36"/>
    </row>
    <row r="274" spans="1:289">
      <c r="A274" s="15" t="s">
        <v>759</v>
      </c>
      <c r="B274" s="39" t="s">
        <v>760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84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85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86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87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88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89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90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91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92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 t="shared" si="182"/>
        <v>143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  <c r="JJ274" s="36">
        <v>11</v>
      </c>
      <c r="JK274" s="36">
        <v>13</v>
      </c>
      <c r="JL274" s="36">
        <v>7</v>
      </c>
      <c r="JM274" s="36">
        <v>17</v>
      </c>
      <c r="JN274" s="36">
        <v>13</v>
      </c>
      <c r="JO274" s="36">
        <v>13</v>
      </c>
      <c r="JP274" s="36">
        <v>19</v>
      </c>
      <c r="JQ274" s="16">
        <f t="shared" si="183"/>
        <v>27</v>
      </c>
      <c r="JR274" s="36">
        <v>8</v>
      </c>
      <c r="JS274" s="36">
        <v>10</v>
      </c>
      <c r="JT274" s="36">
        <v>9</v>
      </c>
      <c r="JU274" s="36"/>
      <c r="JV274" s="36"/>
      <c r="JW274" s="36"/>
      <c r="JX274" s="36"/>
      <c r="JY274" s="36"/>
      <c r="JZ274" s="36"/>
      <c r="KA274" s="36"/>
      <c r="KB274" s="36"/>
      <c r="KC274" s="36"/>
    </row>
    <row r="275" spans="1:289">
      <c r="A275" s="15" t="s">
        <v>761</v>
      </c>
      <c r="B275" s="39" t="s">
        <v>762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84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85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86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87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88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89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90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91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92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1092</v>
      </c>
      <c r="JC275" s="133">
        <v>3</v>
      </c>
      <c r="JD275" s="16">
        <f t="shared" si="182"/>
        <v>40</v>
      </c>
      <c r="JE275" s="133">
        <v>3</v>
      </c>
      <c r="JF275" s="133" t="s">
        <v>1092</v>
      </c>
      <c r="JG275" s="36">
        <v>3</v>
      </c>
      <c r="JH275" s="36">
        <v>2</v>
      </c>
      <c r="JI275" s="36">
        <v>5</v>
      </c>
      <c r="JJ275" s="36">
        <v>4</v>
      </c>
      <c r="JK275" s="36">
        <v>7</v>
      </c>
      <c r="JL275" s="36">
        <v>3</v>
      </c>
      <c r="JM275" s="36">
        <v>5</v>
      </c>
      <c r="JN275" s="36">
        <v>5</v>
      </c>
      <c r="JO275" s="36">
        <v>1</v>
      </c>
      <c r="JP275" s="36">
        <v>2</v>
      </c>
      <c r="JQ275" s="16">
        <f t="shared" si="183"/>
        <v>10</v>
      </c>
      <c r="JR275" s="36">
        <v>3</v>
      </c>
      <c r="JS275" s="36">
        <v>6</v>
      </c>
      <c r="JT275" s="36">
        <v>1</v>
      </c>
      <c r="JU275" s="36"/>
      <c r="JV275" s="36"/>
      <c r="JW275" s="36"/>
      <c r="JX275" s="36"/>
      <c r="JY275" s="36"/>
      <c r="JZ275" s="36"/>
      <c r="KA275" s="36"/>
      <c r="KB275" s="36"/>
      <c r="KC275" s="36"/>
    </row>
    <row r="276" spans="1:289">
      <c r="A276" s="15" t="s">
        <v>763</v>
      </c>
      <c r="B276" s="39" t="s">
        <v>764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84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85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86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87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88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89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90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91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92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 t="shared" si="182"/>
        <v>140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  <c r="JJ276" s="36">
        <v>9</v>
      </c>
      <c r="JK276" s="36">
        <v>12</v>
      </c>
      <c r="JL276" s="36">
        <v>8</v>
      </c>
      <c r="JM276" s="36">
        <v>17</v>
      </c>
      <c r="JN276" s="36">
        <v>15</v>
      </c>
      <c r="JO276" s="36">
        <v>16</v>
      </c>
      <c r="JP276" s="36">
        <v>9</v>
      </c>
      <c r="JQ276" s="16">
        <f t="shared" si="183"/>
        <v>42</v>
      </c>
      <c r="JR276" s="36">
        <v>10</v>
      </c>
      <c r="JS276" s="36">
        <v>15</v>
      </c>
      <c r="JT276" s="36">
        <v>17</v>
      </c>
      <c r="JU276" s="36"/>
      <c r="JV276" s="36"/>
      <c r="JW276" s="36"/>
      <c r="JX276" s="36"/>
      <c r="JY276" s="36"/>
      <c r="JZ276" s="36"/>
      <c r="KA276" s="36"/>
      <c r="KB276" s="36"/>
      <c r="KC276" s="36"/>
    </row>
    <row r="277" spans="1:289">
      <c r="A277" s="15" t="s">
        <v>765</v>
      </c>
      <c r="B277" s="39" t="s">
        <v>766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84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85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86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87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88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89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90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91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92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 t="shared" si="182"/>
        <v>130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  <c r="JJ277" s="36">
        <v>10</v>
      </c>
      <c r="JK277" s="36">
        <v>14</v>
      </c>
      <c r="JL277" s="36">
        <v>15</v>
      </c>
      <c r="JM277" s="36">
        <v>13</v>
      </c>
      <c r="JN277" s="36">
        <v>10</v>
      </c>
      <c r="JO277" s="36">
        <v>2</v>
      </c>
      <c r="JP277" s="36">
        <v>4</v>
      </c>
      <c r="JQ277" s="16">
        <f t="shared" si="183"/>
        <v>55</v>
      </c>
      <c r="JR277" s="36">
        <v>10</v>
      </c>
      <c r="JS277" s="36">
        <v>35</v>
      </c>
      <c r="JT277" s="36">
        <v>10</v>
      </c>
      <c r="JU277" s="36"/>
      <c r="JV277" s="36"/>
      <c r="JW277" s="36"/>
      <c r="JX277" s="36"/>
      <c r="JY277" s="36"/>
      <c r="JZ277" s="36"/>
      <c r="KA277" s="36"/>
      <c r="KB277" s="36"/>
      <c r="KC277" s="36"/>
    </row>
    <row r="278" spans="1:289">
      <c r="A278" s="15" t="s">
        <v>767</v>
      </c>
      <c r="B278" s="39" t="s">
        <v>768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84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85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86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87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90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1092</v>
      </c>
      <c r="JA278" s="122" t="s">
        <v>1092</v>
      </c>
      <c r="JB278" s="133" t="s">
        <v>1092</v>
      </c>
      <c r="JC278" s="133" t="s">
        <v>1092</v>
      </c>
      <c r="JD278" s="16">
        <f t="shared" si="182"/>
        <v>0</v>
      </c>
      <c r="JE278" s="133" t="s">
        <v>1092</v>
      </c>
      <c r="JF278" s="133" t="s">
        <v>1092</v>
      </c>
      <c r="JG278" s="36" t="s">
        <v>1092</v>
      </c>
      <c r="JH278" s="36" t="s">
        <v>1092</v>
      </c>
      <c r="JI278" s="36" t="s">
        <v>1092</v>
      </c>
      <c r="JJ278" s="36" t="s">
        <v>1092</v>
      </c>
      <c r="JK278" s="36" t="s">
        <v>1092</v>
      </c>
      <c r="JL278" s="36" t="s">
        <v>1092</v>
      </c>
      <c r="JM278" s="36" t="s">
        <v>1092</v>
      </c>
      <c r="JN278" s="36" t="s">
        <v>1092</v>
      </c>
      <c r="JO278" s="36" t="s">
        <v>1092</v>
      </c>
      <c r="JP278" s="36" t="s">
        <v>1092</v>
      </c>
      <c r="JQ278" s="16"/>
      <c r="JR278" s="36" t="s">
        <v>1092</v>
      </c>
      <c r="JS278" s="36" t="s">
        <v>1092</v>
      </c>
      <c r="JT278" s="36" t="s">
        <v>1092</v>
      </c>
      <c r="JU278" s="36"/>
      <c r="JV278" s="36"/>
      <c r="JW278" s="36"/>
      <c r="JX278" s="36"/>
      <c r="JY278" s="36"/>
      <c r="JZ278" s="36"/>
      <c r="KA278" s="36"/>
      <c r="KB278" s="36"/>
      <c r="KC278" s="36"/>
    </row>
    <row r="279" spans="1:289">
      <c r="A279" s="15" t="s">
        <v>769</v>
      </c>
      <c r="B279" s="39" t="s">
        <v>770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84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85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86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87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88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89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90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91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92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 t="shared" si="182"/>
        <v>419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  <c r="JJ279" s="36">
        <v>13</v>
      </c>
      <c r="JK279" s="36">
        <v>47</v>
      </c>
      <c r="JL279" s="36">
        <v>113</v>
      </c>
      <c r="JM279" s="36">
        <v>47</v>
      </c>
      <c r="JN279" s="36">
        <v>24</v>
      </c>
      <c r="JO279" s="36">
        <v>45</v>
      </c>
      <c r="JP279" s="36">
        <v>14</v>
      </c>
      <c r="JQ279" s="16">
        <f t="shared" si="183"/>
        <v>103</v>
      </c>
      <c r="JR279" s="36">
        <v>22</v>
      </c>
      <c r="JS279" s="36">
        <v>53</v>
      </c>
      <c r="JT279" s="36">
        <v>28</v>
      </c>
      <c r="JU279" s="36"/>
      <c r="JV279" s="36"/>
      <c r="JW279" s="36"/>
      <c r="JX279" s="36"/>
      <c r="JY279" s="36"/>
      <c r="JZ279" s="36"/>
      <c r="KA279" s="36"/>
      <c r="KB279" s="36"/>
      <c r="KC279" s="36"/>
    </row>
    <row r="280" spans="1:289">
      <c r="A280" s="15" t="s">
        <v>771</v>
      </c>
      <c r="B280" s="39" t="s">
        <v>772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84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85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86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87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88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89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90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91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92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1092</v>
      </c>
      <c r="JC280" s="133">
        <v>10</v>
      </c>
      <c r="JD280" s="16">
        <f t="shared" si="182"/>
        <v>55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  <c r="JJ280" s="36">
        <v>7</v>
      </c>
      <c r="JK280" s="36">
        <v>7</v>
      </c>
      <c r="JL280" s="36">
        <v>6</v>
      </c>
      <c r="JM280" s="36">
        <v>4</v>
      </c>
      <c r="JN280" s="36">
        <v>2</v>
      </c>
      <c r="JO280" s="36">
        <v>4</v>
      </c>
      <c r="JP280" s="36" t="s">
        <v>1092</v>
      </c>
      <c r="JQ280" s="16">
        <f t="shared" si="183"/>
        <v>10</v>
      </c>
      <c r="JR280" s="36">
        <v>1</v>
      </c>
      <c r="JS280" s="36">
        <v>1</v>
      </c>
      <c r="JT280" s="36">
        <v>8</v>
      </c>
      <c r="JU280" s="36"/>
      <c r="JV280" s="36"/>
      <c r="JW280" s="36"/>
      <c r="JX280" s="36"/>
      <c r="JY280" s="36"/>
      <c r="JZ280" s="36"/>
      <c r="KA280" s="36"/>
      <c r="KB280" s="36"/>
      <c r="KC280" s="36"/>
    </row>
    <row r="281" spans="1:289">
      <c r="A281" s="15" t="s">
        <v>773</v>
      </c>
      <c r="B281" s="39" t="s">
        <v>774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84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85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86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87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88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89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90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91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>
        <f t="shared" si="192"/>
        <v>11</v>
      </c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1092</v>
      </c>
      <c r="JA281" s="122">
        <v>4</v>
      </c>
      <c r="JB281" s="133" t="s">
        <v>1092</v>
      </c>
      <c r="JC281" s="133" t="s">
        <v>1092</v>
      </c>
      <c r="JD281" s="16">
        <f t="shared" si="182"/>
        <v>9</v>
      </c>
      <c r="JE281" s="133" t="s">
        <v>1092</v>
      </c>
      <c r="JF281" s="133">
        <v>1</v>
      </c>
      <c r="JG281" s="36" t="s">
        <v>1092</v>
      </c>
      <c r="JH281" s="36">
        <v>1</v>
      </c>
      <c r="JI281" s="36" t="s">
        <v>1092</v>
      </c>
      <c r="JJ281" s="36">
        <v>2</v>
      </c>
      <c r="JK281" s="36" t="s">
        <v>1092</v>
      </c>
      <c r="JL281" s="36">
        <v>1</v>
      </c>
      <c r="JM281" s="36" t="s">
        <v>1092</v>
      </c>
      <c r="JN281" s="36">
        <v>2</v>
      </c>
      <c r="JO281" s="36">
        <v>2</v>
      </c>
      <c r="JP281" s="36" t="s">
        <v>1092</v>
      </c>
      <c r="JQ281" s="16"/>
      <c r="JR281" s="36" t="s">
        <v>1092</v>
      </c>
      <c r="JS281" s="36" t="s">
        <v>1092</v>
      </c>
      <c r="JT281" s="36" t="s">
        <v>1092</v>
      </c>
      <c r="JU281" s="36"/>
      <c r="JV281" s="36"/>
      <c r="JW281" s="36"/>
      <c r="JX281" s="36"/>
      <c r="JY281" s="36"/>
      <c r="JZ281" s="36"/>
      <c r="KA281" s="36"/>
      <c r="KB281" s="36"/>
      <c r="KC281" s="36"/>
    </row>
    <row r="282" spans="1:289">
      <c r="A282" s="15" t="s">
        <v>775</v>
      </c>
      <c r="B282" s="39" t="s">
        <v>776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84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85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86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87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88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89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90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91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92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 t="shared" si="182"/>
        <v>248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  <c r="JJ282" s="36">
        <v>21</v>
      </c>
      <c r="JK282" s="36">
        <v>7</v>
      </c>
      <c r="JL282" s="36">
        <v>29</v>
      </c>
      <c r="JM282" s="36">
        <v>33</v>
      </c>
      <c r="JN282" s="36">
        <v>23</v>
      </c>
      <c r="JO282" s="36">
        <v>27</v>
      </c>
      <c r="JP282" s="36">
        <v>6</v>
      </c>
      <c r="JQ282" s="16">
        <f t="shared" si="183"/>
        <v>21</v>
      </c>
      <c r="JR282" s="36">
        <v>3</v>
      </c>
      <c r="JS282" s="36">
        <v>5</v>
      </c>
      <c r="JT282" s="36">
        <v>13</v>
      </c>
      <c r="JU282" s="36"/>
      <c r="JV282" s="36"/>
      <c r="JW282" s="36"/>
      <c r="JX282" s="36"/>
      <c r="JY282" s="36"/>
      <c r="JZ282" s="36"/>
      <c r="KA282" s="36"/>
      <c r="KB282" s="36"/>
      <c r="KC282" s="36"/>
    </row>
    <row r="283" spans="1:289">
      <c r="A283" s="15" t="s">
        <v>777</v>
      </c>
      <c r="B283" s="39" t="s">
        <v>778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84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85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86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87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88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89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90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91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>
        <f t="shared" si="192"/>
        <v>65</v>
      </c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 t="shared" si="182"/>
        <v>108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  <c r="JJ283" s="36">
        <v>19</v>
      </c>
      <c r="JK283" s="36">
        <v>10</v>
      </c>
      <c r="JL283" s="36">
        <v>9</v>
      </c>
      <c r="JM283" s="36">
        <v>17</v>
      </c>
      <c r="JN283" s="36">
        <v>7</v>
      </c>
      <c r="JO283" s="36">
        <v>10</v>
      </c>
      <c r="JP283" s="36">
        <v>2</v>
      </c>
      <c r="JQ283" s="16">
        <f t="shared" si="183"/>
        <v>43</v>
      </c>
      <c r="JR283" s="36">
        <v>10</v>
      </c>
      <c r="JS283" s="36">
        <v>25</v>
      </c>
      <c r="JT283" s="36">
        <v>8</v>
      </c>
      <c r="JU283" s="36"/>
      <c r="JV283" s="36"/>
      <c r="JW283" s="36"/>
      <c r="JX283" s="36"/>
      <c r="JY283" s="36"/>
      <c r="JZ283" s="36"/>
      <c r="KA283" s="36"/>
      <c r="KB283" s="36"/>
      <c r="KC283" s="36"/>
    </row>
    <row r="284" spans="1:289">
      <c r="A284" s="15" t="s">
        <v>779</v>
      </c>
      <c r="B284" s="39" t="s">
        <v>780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84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85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86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87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88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90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1092</v>
      </c>
      <c r="JA284" s="122" t="s">
        <v>1092</v>
      </c>
      <c r="JB284" s="133" t="s">
        <v>1092</v>
      </c>
      <c r="JC284" s="133" t="s">
        <v>1092</v>
      </c>
      <c r="JD284" s="16">
        <f t="shared" si="182"/>
        <v>0</v>
      </c>
      <c r="JE284" s="133" t="s">
        <v>1092</v>
      </c>
      <c r="JF284" s="133" t="s">
        <v>1092</v>
      </c>
      <c r="JG284" s="36" t="s">
        <v>1092</v>
      </c>
      <c r="JH284" s="36" t="s">
        <v>1092</v>
      </c>
      <c r="JI284" s="36" t="s">
        <v>1092</v>
      </c>
      <c r="JJ284" s="36" t="s">
        <v>1092</v>
      </c>
      <c r="JK284" s="36" t="s">
        <v>1092</v>
      </c>
      <c r="JL284" s="36" t="s">
        <v>1092</v>
      </c>
      <c r="JM284" s="36" t="s">
        <v>1092</v>
      </c>
      <c r="JN284" s="36" t="s">
        <v>1092</v>
      </c>
      <c r="JO284" s="36" t="s">
        <v>1092</v>
      </c>
      <c r="JP284" s="36" t="s">
        <v>1092</v>
      </c>
      <c r="JQ284" s="16"/>
      <c r="JR284" s="36" t="s">
        <v>1092</v>
      </c>
      <c r="JS284" s="36" t="s">
        <v>1092</v>
      </c>
      <c r="JT284" s="36" t="s">
        <v>1092</v>
      </c>
      <c r="JU284" s="36"/>
      <c r="JV284" s="36"/>
      <c r="JW284" s="36"/>
      <c r="JX284" s="36"/>
      <c r="JY284" s="36"/>
      <c r="JZ284" s="36"/>
      <c r="KA284" s="36"/>
      <c r="KB284" s="36"/>
      <c r="KC284" s="36"/>
    </row>
    <row r="285" spans="1:289">
      <c r="A285" s="15" t="s">
        <v>781</v>
      </c>
      <c r="B285" s="39" t="s">
        <v>782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84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85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86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87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88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89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90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91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92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 t="shared" si="182"/>
        <v>100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  <c r="JJ285" s="36">
        <v>10</v>
      </c>
      <c r="JK285" s="36">
        <v>12</v>
      </c>
      <c r="JL285" s="36">
        <v>9</v>
      </c>
      <c r="JM285" s="36">
        <v>12</v>
      </c>
      <c r="JN285" s="36">
        <v>7</v>
      </c>
      <c r="JO285" s="36">
        <v>7</v>
      </c>
      <c r="JP285" s="36">
        <v>4</v>
      </c>
      <c r="JQ285" s="16">
        <f t="shared" si="183"/>
        <v>16</v>
      </c>
      <c r="JR285" s="36">
        <v>1</v>
      </c>
      <c r="JS285" s="36">
        <v>7</v>
      </c>
      <c r="JT285" s="36">
        <v>8</v>
      </c>
      <c r="JU285" s="36"/>
      <c r="JV285" s="36"/>
      <c r="JW285" s="36"/>
      <c r="JX285" s="36"/>
      <c r="JY285" s="36"/>
      <c r="JZ285" s="36"/>
      <c r="KA285" s="36"/>
      <c r="KB285" s="36"/>
      <c r="KC285" s="36"/>
    </row>
    <row r="286" spans="1:289">
      <c r="A286" s="15" t="s">
        <v>783</v>
      </c>
      <c r="B286" s="39" t="s">
        <v>784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84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85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86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87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88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90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1092</v>
      </c>
      <c r="JA286" s="122" t="s">
        <v>1092</v>
      </c>
      <c r="JB286" s="133" t="s">
        <v>1092</v>
      </c>
      <c r="JC286" s="133" t="s">
        <v>1092</v>
      </c>
      <c r="JD286" s="16">
        <f t="shared" si="182"/>
        <v>0</v>
      </c>
      <c r="JE286" s="133" t="s">
        <v>1092</v>
      </c>
      <c r="JF286" s="133" t="s">
        <v>1092</v>
      </c>
      <c r="JG286" s="36" t="s">
        <v>1092</v>
      </c>
      <c r="JH286" s="36" t="s">
        <v>1092</v>
      </c>
      <c r="JI286" s="36" t="s">
        <v>1092</v>
      </c>
      <c r="JJ286" s="36" t="s">
        <v>1092</v>
      </c>
      <c r="JK286" s="36" t="s">
        <v>1092</v>
      </c>
      <c r="JL286" s="36" t="s">
        <v>1092</v>
      </c>
      <c r="JM286" s="36" t="s">
        <v>1092</v>
      </c>
      <c r="JN286" s="36" t="s">
        <v>1092</v>
      </c>
      <c r="JO286" s="36" t="s">
        <v>1092</v>
      </c>
      <c r="JP286" s="36" t="s">
        <v>1092</v>
      </c>
      <c r="JQ286" s="16"/>
      <c r="JR286" s="36" t="s">
        <v>1092</v>
      </c>
      <c r="JS286" s="36" t="s">
        <v>1092</v>
      </c>
      <c r="JT286" s="36" t="s">
        <v>1092</v>
      </c>
      <c r="JU286" s="36"/>
      <c r="JV286" s="36"/>
      <c r="JW286" s="36"/>
      <c r="JX286" s="36"/>
      <c r="JY286" s="36"/>
      <c r="JZ286" s="36"/>
      <c r="KA286" s="36"/>
      <c r="KB286" s="36"/>
      <c r="KC286" s="36"/>
    </row>
    <row r="287" spans="1:289">
      <c r="A287" s="15" t="s">
        <v>785</v>
      </c>
      <c r="B287" s="39" t="s">
        <v>786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84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85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86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87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88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89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90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1092</v>
      </c>
      <c r="JA287" s="122" t="s">
        <v>1092</v>
      </c>
      <c r="JB287" s="133" t="s">
        <v>1092</v>
      </c>
      <c r="JC287" s="133" t="s">
        <v>1092</v>
      </c>
      <c r="JD287" s="16">
        <f t="shared" si="182"/>
        <v>0</v>
      </c>
      <c r="JE287" s="133" t="s">
        <v>1092</v>
      </c>
      <c r="JF287" s="133" t="s">
        <v>1092</v>
      </c>
      <c r="JG287" s="36" t="s">
        <v>1092</v>
      </c>
      <c r="JH287" s="36" t="s">
        <v>1092</v>
      </c>
      <c r="JI287" s="36" t="s">
        <v>1092</v>
      </c>
      <c r="JJ287" s="36" t="s">
        <v>1092</v>
      </c>
      <c r="JK287" s="36" t="s">
        <v>1092</v>
      </c>
      <c r="JL287" s="36" t="s">
        <v>1092</v>
      </c>
      <c r="JM287" s="36" t="s">
        <v>1092</v>
      </c>
      <c r="JN287" s="36" t="s">
        <v>1092</v>
      </c>
      <c r="JO287" s="36" t="s">
        <v>1092</v>
      </c>
      <c r="JP287" s="36" t="s">
        <v>1092</v>
      </c>
      <c r="JQ287" s="16"/>
      <c r="JR287" s="36" t="s">
        <v>1092</v>
      </c>
      <c r="JS287" s="36" t="s">
        <v>1092</v>
      </c>
      <c r="JT287" s="36" t="s">
        <v>1092</v>
      </c>
      <c r="JU287" s="36"/>
      <c r="JV287" s="36"/>
      <c r="JW287" s="36"/>
      <c r="JX287" s="36"/>
      <c r="JY287" s="36"/>
      <c r="JZ287" s="36"/>
      <c r="KA287" s="36"/>
      <c r="KB287" s="36"/>
      <c r="KC287" s="36"/>
    </row>
    <row r="288" spans="1:289">
      <c r="A288" s="15" t="s">
        <v>787</v>
      </c>
      <c r="B288" s="39" t="s">
        <v>788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84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85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86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87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88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89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90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91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92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1092</v>
      </c>
      <c r="JD288" s="16">
        <f t="shared" si="182"/>
        <v>38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  <c r="JJ288" s="36" t="s">
        <v>1092</v>
      </c>
      <c r="JK288" s="36">
        <v>5</v>
      </c>
      <c r="JL288" s="36">
        <v>2</v>
      </c>
      <c r="JM288" s="36">
        <v>6</v>
      </c>
      <c r="JN288" s="36">
        <v>5</v>
      </c>
      <c r="JO288" s="36">
        <v>3</v>
      </c>
      <c r="JP288" s="36">
        <v>7</v>
      </c>
      <c r="JQ288" s="16">
        <f t="shared" si="183"/>
        <v>6</v>
      </c>
      <c r="JR288" s="36">
        <v>3</v>
      </c>
      <c r="JS288" s="36">
        <v>3</v>
      </c>
      <c r="JT288" s="36" t="s">
        <v>1092</v>
      </c>
      <c r="JU288" s="36"/>
      <c r="JV288" s="36"/>
      <c r="JW288" s="36"/>
      <c r="JX288" s="36"/>
      <c r="JY288" s="36"/>
      <c r="JZ288" s="36"/>
      <c r="KA288" s="36"/>
      <c r="KB288" s="36"/>
      <c r="KC288" s="36"/>
    </row>
    <row r="289" spans="1:289">
      <c r="A289" s="15" t="s">
        <v>321</v>
      </c>
      <c r="B289" s="39" t="s">
        <v>789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84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85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86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87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88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90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1092</v>
      </c>
      <c r="JA289" s="122" t="s">
        <v>1092</v>
      </c>
      <c r="JB289" s="133" t="s">
        <v>1092</v>
      </c>
      <c r="JC289" s="133" t="s">
        <v>1092</v>
      </c>
      <c r="JD289" s="16">
        <f t="shared" si="182"/>
        <v>0</v>
      </c>
      <c r="JE289" s="133" t="s">
        <v>1092</v>
      </c>
      <c r="JF289" s="133" t="s">
        <v>1092</v>
      </c>
      <c r="JG289" s="36" t="s">
        <v>1092</v>
      </c>
      <c r="JH289" s="36" t="s">
        <v>1092</v>
      </c>
      <c r="JI289" s="36" t="s">
        <v>1092</v>
      </c>
      <c r="JJ289" s="36" t="s">
        <v>1092</v>
      </c>
      <c r="JK289" s="36" t="s">
        <v>1092</v>
      </c>
      <c r="JL289" s="36" t="s">
        <v>1092</v>
      </c>
      <c r="JM289" s="36" t="s">
        <v>1092</v>
      </c>
      <c r="JN289" s="36" t="s">
        <v>1092</v>
      </c>
      <c r="JO289" s="36" t="s">
        <v>1092</v>
      </c>
      <c r="JP289" s="36" t="s">
        <v>1092</v>
      </c>
      <c r="JQ289" s="16"/>
      <c r="JR289" s="36" t="s">
        <v>1092</v>
      </c>
      <c r="JS289" s="36" t="s">
        <v>1092</v>
      </c>
      <c r="JT289" s="36" t="s">
        <v>1092</v>
      </c>
      <c r="JU289" s="36"/>
      <c r="JV289" s="36"/>
      <c r="JW289" s="36"/>
      <c r="JX289" s="36"/>
      <c r="JY289" s="36"/>
      <c r="JZ289" s="36"/>
      <c r="KA289" s="36"/>
      <c r="KB289" s="36"/>
      <c r="KC289" s="36"/>
    </row>
    <row r="290" spans="1:289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90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1092</v>
      </c>
      <c r="JA290" s="122" t="s">
        <v>1092</v>
      </c>
      <c r="JB290" s="133" t="s">
        <v>1092</v>
      </c>
      <c r="JC290" s="133" t="s">
        <v>1092</v>
      </c>
      <c r="JD290" s="16"/>
      <c r="JE290" s="133" t="s">
        <v>1092</v>
      </c>
      <c r="JF290" s="133" t="s">
        <v>1092</v>
      </c>
      <c r="JG290" s="36"/>
      <c r="JH290" s="36"/>
      <c r="JI290" s="36"/>
      <c r="JJ290" s="36"/>
      <c r="JK290" s="36"/>
      <c r="JL290" s="36"/>
      <c r="JM290" s="36"/>
      <c r="JN290" s="36"/>
      <c r="JO290" s="36"/>
      <c r="JP290" s="36"/>
      <c r="JQ290" s="16"/>
      <c r="JR290" s="36"/>
      <c r="JS290" s="36"/>
      <c r="JT290" s="36"/>
      <c r="JU290" s="36"/>
      <c r="JV290" s="36"/>
      <c r="JW290" s="36"/>
      <c r="JX290" s="36"/>
      <c r="JY290" s="36"/>
      <c r="JZ290" s="36"/>
      <c r="KA290" s="36"/>
      <c r="KB290" s="36"/>
      <c r="KC290" s="36"/>
    </row>
    <row r="291" spans="1:289" ht="17.25" thickBot="1">
      <c r="A291" s="9" t="s">
        <v>790</v>
      </c>
      <c r="B291" s="9" t="s">
        <v>791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88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89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90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91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SUM(JE291:JP291)</f>
        <v>724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9">
        <v>63</v>
      </c>
      <c r="JK291" s="9">
        <v>53</v>
      </c>
      <c r="JL291" s="9">
        <v>46</v>
      </c>
      <c r="JM291" s="9">
        <v>62</v>
      </c>
      <c r="JN291" s="9">
        <v>43</v>
      </c>
      <c r="JO291" s="9">
        <v>52</v>
      </c>
      <c r="JP291" s="9">
        <v>54</v>
      </c>
      <c r="JQ291" s="9">
        <f>SUM(JR291:KC291)</f>
        <v>174</v>
      </c>
      <c r="JR291" s="9">
        <v>66</v>
      </c>
      <c r="JS291" s="9">
        <v>53</v>
      </c>
      <c r="JT291" s="9">
        <v>55</v>
      </c>
      <c r="JU291" s="124"/>
      <c r="JV291" s="124"/>
      <c r="JW291" s="124"/>
      <c r="JX291" s="124"/>
      <c r="JY291" s="124"/>
      <c r="JZ291" s="124"/>
      <c r="KA291" s="124"/>
      <c r="KB291" s="124"/>
      <c r="KC291" s="124"/>
    </row>
    <row r="292" spans="1:289" ht="17.25" thickTop="1">
      <c r="A292" s="67" t="s">
        <v>792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89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B470"/>
  <sheetViews>
    <sheetView zoomScale="85" zoomScaleNormal="85" workbookViewId="0">
      <pane xSplit="210" topLeftCell="JC1" activePane="topRight" state="frozen"/>
      <selection pane="topRight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72" width="12.5" style="74" customWidth="1"/>
    <col min="273" max="275" width="12.75" style="74" customWidth="1"/>
    <col min="276" max="277" width="12.375" style="76" bestFit="1" customWidth="1"/>
    <col min="278" max="279" width="12.5" style="76" customWidth="1"/>
    <col min="280" max="284" width="12.5" style="76" hidden="1" customWidth="1"/>
    <col min="285" max="288" width="12.75" style="76" hidden="1" customWidth="1"/>
    <col min="289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88" s="74" customFormat="1">
      <c r="A1" s="73" t="s">
        <v>805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88" s="74" customFormat="1" ht="17.25">
      <c r="A2" s="78" t="s">
        <v>806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88" s="79" customFormat="1" ht="17.25" thickBot="1">
      <c r="A3" s="9" t="s">
        <v>807</v>
      </c>
      <c r="B3" s="9" t="s">
        <v>808</v>
      </c>
      <c r="C3" s="9" t="s">
        <v>4</v>
      </c>
      <c r="D3" s="9" t="s">
        <v>809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810</v>
      </c>
      <c r="R3" s="10" t="s">
        <v>811</v>
      </c>
      <c r="S3" s="10" t="s">
        <v>812</v>
      </c>
      <c r="T3" s="10" t="s">
        <v>813</v>
      </c>
      <c r="U3" s="10" t="s">
        <v>814</v>
      </c>
      <c r="V3" s="10" t="s">
        <v>815</v>
      </c>
      <c r="W3" s="10" t="s">
        <v>816</v>
      </c>
      <c r="X3" s="10" t="s">
        <v>817</v>
      </c>
      <c r="Y3" s="10" t="s">
        <v>818</v>
      </c>
      <c r="Z3" s="10" t="s">
        <v>819</v>
      </c>
      <c r="AA3" s="10" t="s">
        <v>820</v>
      </c>
      <c r="AB3" s="10" t="s">
        <v>821</v>
      </c>
      <c r="AC3" s="10" t="s">
        <v>30</v>
      </c>
      <c r="AD3" s="9" t="s">
        <v>822</v>
      </c>
      <c r="AE3" s="10" t="s">
        <v>823</v>
      </c>
      <c r="AF3" s="10" t="s">
        <v>824</v>
      </c>
      <c r="AG3" s="10" t="s">
        <v>825</v>
      </c>
      <c r="AH3" s="10" t="s">
        <v>826</v>
      </c>
      <c r="AI3" s="10" t="s">
        <v>827</v>
      </c>
      <c r="AJ3" s="10" t="s">
        <v>828</v>
      </c>
      <c r="AK3" s="10" t="s">
        <v>829</v>
      </c>
      <c r="AL3" s="10" t="s">
        <v>830</v>
      </c>
      <c r="AM3" s="10" t="s">
        <v>831</v>
      </c>
      <c r="AN3" s="10" t="s">
        <v>832</v>
      </c>
      <c r="AO3" s="10" t="s">
        <v>833</v>
      </c>
      <c r="AP3" s="10" t="s">
        <v>43</v>
      </c>
      <c r="AQ3" s="9" t="s">
        <v>834</v>
      </c>
      <c r="AR3" s="10" t="s">
        <v>835</v>
      </c>
      <c r="AS3" s="10" t="s">
        <v>836</v>
      </c>
      <c r="AT3" s="10" t="s">
        <v>837</v>
      </c>
      <c r="AU3" s="10" t="s">
        <v>838</v>
      </c>
      <c r="AV3" s="10" t="s">
        <v>839</v>
      </c>
      <c r="AW3" s="10" t="s">
        <v>840</v>
      </c>
      <c r="AX3" s="10" t="s">
        <v>841</v>
      </c>
      <c r="AY3" s="10" t="s">
        <v>842</v>
      </c>
      <c r="AZ3" s="10" t="s">
        <v>843</v>
      </c>
      <c r="BA3" s="10" t="s">
        <v>844</v>
      </c>
      <c r="BB3" s="10" t="s">
        <v>845</v>
      </c>
      <c r="BC3" s="10" t="s">
        <v>846</v>
      </c>
      <c r="BD3" s="9" t="s">
        <v>847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848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849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850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851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852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853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854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855</v>
      </c>
      <c r="FC3" s="10" t="s">
        <v>856</v>
      </c>
      <c r="FD3" s="9" t="s">
        <v>857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858</v>
      </c>
      <c r="FP3" s="10" t="s">
        <v>173</v>
      </c>
      <c r="FQ3" s="9" t="s">
        <v>859</v>
      </c>
      <c r="FR3" s="10" t="s">
        <v>175</v>
      </c>
      <c r="FS3" s="10" t="s">
        <v>176</v>
      </c>
      <c r="FT3" s="11" t="s">
        <v>860</v>
      </c>
      <c r="FU3" s="10" t="s">
        <v>861</v>
      </c>
      <c r="FV3" s="10" t="s">
        <v>862</v>
      </c>
      <c r="FW3" s="12" t="s">
        <v>863</v>
      </c>
      <c r="FX3" s="10" t="s">
        <v>864</v>
      </c>
      <c r="FY3" s="12" t="s">
        <v>865</v>
      </c>
      <c r="FZ3" s="10" t="s">
        <v>866</v>
      </c>
      <c r="GA3" s="12" t="s">
        <v>867</v>
      </c>
      <c r="GB3" s="10" t="s">
        <v>868</v>
      </c>
      <c r="GC3" s="10" t="s">
        <v>186</v>
      </c>
      <c r="GD3" s="9" t="s">
        <v>869</v>
      </c>
      <c r="GE3" s="10" t="s">
        <v>870</v>
      </c>
      <c r="GF3" s="10" t="s">
        <v>189</v>
      </c>
      <c r="GG3" s="10" t="s">
        <v>190</v>
      </c>
      <c r="GH3" s="10" t="s">
        <v>871</v>
      </c>
      <c r="GI3" s="10" t="s">
        <v>872</v>
      </c>
      <c r="GJ3" s="10" t="s">
        <v>873</v>
      </c>
      <c r="GK3" s="10" t="s">
        <v>874</v>
      </c>
      <c r="GL3" s="10" t="s">
        <v>875</v>
      </c>
      <c r="GM3" s="10" t="s">
        <v>876</v>
      </c>
      <c r="GN3" s="10" t="s">
        <v>877</v>
      </c>
      <c r="GO3" s="10" t="s">
        <v>878</v>
      </c>
      <c r="GP3" s="10" t="s">
        <v>199</v>
      </c>
      <c r="GQ3" s="9" t="s">
        <v>879</v>
      </c>
      <c r="GR3" s="10" t="s">
        <v>201</v>
      </c>
      <c r="GS3" s="10" t="s">
        <v>880</v>
      </c>
      <c r="GT3" s="10" t="s">
        <v>881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882</v>
      </c>
      <c r="HD3" s="9" t="s">
        <v>883</v>
      </c>
      <c r="HE3" s="10" t="s">
        <v>214</v>
      </c>
      <c r="HF3" s="10" t="s">
        <v>215</v>
      </c>
      <c r="HG3" s="10" t="s">
        <v>884</v>
      </c>
      <c r="HH3" s="10" t="s">
        <v>885</v>
      </c>
      <c r="HI3" s="10" t="s">
        <v>886</v>
      </c>
      <c r="HJ3" s="10" t="s">
        <v>887</v>
      </c>
      <c r="HK3" s="10" t="s">
        <v>888</v>
      </c>
      <c r="HL3" s="10" t="s">
        <v>889</v>
      </c>
      <c r="HM3" s="10" t="s">
        <v>890</v>
      </c>
      <c r="HN3" s="10" t="s">
        <v>891</v>
      </c>
      <c r="HO3" s="10" t="s">
        <v>892</v>
      </c>
      <c r="HP3" s="10" t="s">
        <v>893</v>
      </c>
      <c r="HQ3" s="9" t="s">
        <v>894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895</v>
      </c>
      <c r="ID3" s="13" t="s">
        <v>896</v>
      </c>
      <c r="IE3" s="13" t="s">
        <v>897</v>
      </c>
      <c r="IF3" s="13" t="s">
        <v>898</v>
      </c>
      <c r="IG3" s="13" t="s">
        <v>899</v>
      </c>
      <c r="IH3" s="13" t="s">
        <v>900</v>
      </c>
      <c r="II3" s="13" t="s">
        <v>901</v>
      </c>
      <c r="IJ3" s="13" t="s">
        <v>902</v>
      </c>
      <c r="IK3" s="13" t="s">
        <v>903</v>
      </c>
      <c r="IL3" s="13" t="s">
        <v>904</v>
      </c>
      <c r="IM3" s="13" t="s">
        <v>905</v>
      </c>
      <c r="IN3" s="13" t="s">
        <v>906</v>
      </c>
      <c r="IO3" s="13" t="s">
        <v>907</v>
      </c>
      <c r="IP3" s="10" t="s">
        <v>1060</v>
      </c>
      <c r="IQ3" s="13" t="s">
        <v>1061</v>
      </c>
      <c r="IR3" s="13" t="s">
        <v>793</v>
      </c>
      <c r="IS3" s="13" t="s">
        <v>794</v>
      </c>
      <c r="IT3" s="13" t="s">
        <v>795</v>
      </c>
      <c r="IU3" s="13" t="s">
        <v>796</v>
      </c>
      <c r="IV3" s="13" t="s">
        <v>797</v>
      </c>
      <c r="IW3" s="13" t="s">
        <v>798</v>
      </c>
      <c r="IX3" s="13" t="s">
        <v>799</v>
      </c>
      <c r="IY3" s="13" t="s">
        <v>800</v>
      </c>
      <c r="IZ3" s="13" t="s">
        <v>801</v>
      </c>
      <c r="JA3" s="13" t="s">
        <v>802</v>
      </c>
      <c r="JB3" s="13" t="s">
        <v>803</v>
      </c>
      <c r="JC3" s="10" t="s">
        <v>1064</v>
      </c>
      <c r="JD3" s="13" t="s">
        <v>1065</v>
      </c>
      <c r="JE3" s="13" t="s">
        <v>1066</v>
      </c>
      <c r="JF3" s="13" t="s">
        <v>1067</v>
      </c>
      <c r="JG3" s="13" t="s">
        <v>1068</v>
      </c>
      <c r="JH3" s="13" t="s">
        <v>1069</v>
      </c>
      <c r="JI3" s="13" t="s">
        <v>1070</v>
      </c>
      <c r="JJ3" s="13" t="s">
        <v>1071</v>
      </c>
      <c r="JK3" s="13" t="s">
        <v>1072</v>
      </c>
      <c r="JL3" s="13" t="s">
        <v>1073</v>
      </c>
      <c r="JM3" s="13" t="s">
        <v>1074</v>
      </c>
      <c r="JN3" s="13" t="s">
        <v>1075</v>
      </c>
      <c r="JO3" s="13" t="s">
        <v>1076</v>
      </c>
      <c r="JP3" s="10" t="s">
        <v>1079</v>
      </c>
      <c r="JQ3" s="13" t="s">
        <v>1080</v>
      </c>
      <c r="JR3" s="13" t="s">
        <v>1081</v>
      </c>
      <c r="JS3" s="13" t="s">
        <v>1082</v>
      </c>
      <c r="JT3" s="13" t="s">
        <v>1083</v>
      </c>
      <c r="JU3" s="13" t="s">
        <v>1084</v>
      </c>
      <c r="JV3" s="13" t="s">
        <v>1085</v>
      </c>
      <c r="JW3" s="13" t="s">
        <v>1086</v>
      </c>
      <c r="JX3" s="13" t="s">
        <v>1087</v>
      </c>
      <c r="JY3" s="13" t="s">
        <v>1088</v>
      </c>
      <c r="JZ3" s="13" t="s">
        <v>1089</v>
      </c>
      <c r="KA3" s="13" t="s">
        <v>1090</v>
      </c>
      <c r="KB3" s="13" t="s">
        <v>1091</v>
      </c>
    </row>
    <row r="4" spans="1:288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26496447</v>
      </c>
      <c r="JD4" s="83">
        <f>JD6+JD7</f>
        <v>2343048</v>
      </c>
      <c r="JE4" s="83">
        <f>JE6+JE7</f>
        <v>2231269</v>
      </c>
      <c r="JF4" s="83">
        <f t="shared" ref="JF4:JK4" si="7">JF6+JF7</f>
        <v>1940542</v>
      </c>
      <c r="JG4" s="83">
        <f t="shared" ref="JG4" si="8">JG6+JG7</f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ref="JL4:JM4" si="9">JL6+JL7</f>
        <v>2236500</v>
      </c>
      <c r="JM4" s="83">
        <f t="shared" si="9"/>
        <v>2231748</v>
      </c>
      <c r="JN4" s="83">
        <f t="shared" ref="JN4" si="10">JN6+JN7</f>
        <v>2227747</v>
      </c>
      <c r="JO4" s="83">
        <f>JO6+JO7</f>
        <v>2404942</v>
      </c>
      <c r="JP4" s="84">
        <f>SUM(JQ4:KB4)</f>
        <v>7430354</v>
      </c>
      <c r="JQ4" s="83">
        <f>JQ6+JQ7</f>
        <v>2866780</v>
      </c>
      <c r="JR4" s="83">
        <f>JR6+JR7</f>
        <v>2311009</v>
      </c>
      <c r="JS4" s="83">
        <f>JS6+JS7</f>
        <v>2252565</v>
      </c>
      <c r="JT4" s="83"/>
      <c r="JU4" s="83"/>
      <c r="JV4" s="83"/>
      <c r="JW4" s="83"/>
      <c r="JX4" s="83"/>
      <c r="JY4" s="83"/>
      <c r="JZ4" s="83"/>
      <c r="KA4" s="83"/>
      <c r="KB4" s="83"/>
    </row>
    <row r="5" spans="1:288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91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</row>
    <row r="6" spans="1:288" s="74" customFormat="1">
      <c r="A6" s="86" t="s">
        <v>908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f>[1]Sheet2!$H$1674</f>
        <v>1774432</v>
      </c>
      <c r="IZ6" s="97">
        <f>[2]Sheet2!$H$2518</f>
        <v>1737421</v>
      </c>
      <c r="JA6" s="97">
        <f>[3]Sheet2!$H$2363</f>
        <v>1699422</v>
      </c>
      <c r="JB6" s="87">
        <f>[4]Sheet2!$H$2402</f>
        <v>1875169</v>
      </c>
      <c r="JC6" s="96">
        <f>SUM(JD6:JO6)</f>
        <v>24837011</v>
      </c>
      <c r="JD6" s="87">
        <f>[5]Sheet2!$H$2490</f>
        <v>2202130</v>
      </c>
      <c r="JE6" s="87">
        <f>[6]Sheet2!$H2299</f>
        <v>2104667</v>
      </c>
      <c r="JF6" s="97">
        <f>[7]Sheet2!$H2468</f>
        <v>1806995</v>
      </c>
      <c r="JG6" s="97">
        <f>[8]Sheet2!$H2444</f>
        <v>1874426</v>
      </c>
      <c r="JH6" s="97">
        <f>[9]Sheet2!$H2505</f>
        <v>1869653</v>
      </c>
      <c r="JI6" s="97">
        <f>[10]Sheet2!$H2475</f>
        <v>1968632</v>
      </c>
      <c r="JJ6" s="97">
        <f>[11]Sheet2!$H2484</f>
        <v>2242753</v>
      </c>
      <c r="JK6" s="97">
        <f>[12]Sheet2!$H2439</f>
        <v>2229915</v>
      </c>
      <c r="JL6" s="97">
        <f>[13]Sheet2!$H2457</f>
        <v>2099593</v>
      </c>
      <c r="JM6" s="97">
        <f>[14]Sheet2!$H2445</f>
        <v>2088737</v>
      </c>
      <c r="JN6" s="97">
        <f>[15]Sheet2!$H2324</f>
        <v>2090115</v>
      </c>
      <c r="JO6" s="87">
        <f>[16]Sheet2!$H$2619</f>
        <v>2259395</v>
      </c>
      <c r="JP6" s="96">
        <f>SUM(JQ6:KB6)</f>
        <v>6997189</v>
      </c>
      <c r="JQ6" s="87">
        <f>[17]Sheet2!$H$2403</f>
        <v>2714908</v>
      </c>
      <c r="JR6" s="87">
        <f>[18]Sheet2!$H$2406</f>
        <v>2172596</v>
      </c>
      <c r="JS6" s="97">
        <v>2109685</v>
      </c>
      <c r="JT6" s="97"/>
      <c r="JU6" s="97"/>
      <c r="JV6" s="97"/>
      <c r="JW6" s="97"/>
      <c r="JX6" s="97"/>
      <c r="JY6" s="97"/>
      <c r="JZ6" s="97"/>
      <c r="KA6" s="97"/>
      <c r="KB6" s="87"/>
    </row>
    <row r="7" spans="1:288" s="74" customFormat="1">
      <c r="A7" s="86" t="s">
        <v>909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f>[1]Sheet2!$F$1674</f>
        <v>130092</v>
      </c>
      <c r="IZ7" s="103">
        <f>[2]Sheet2!$F$2518</f>
        <v>128131</v>
      </c>
      <c r="JA7" s="103">
        <f>[3]Sheet2!$F$2363</f>
        <v>126279</v>
      </c>
      <c r="JB7" s="102">
        <f>[4]Sheet2!$F$2402</f>
        <v>131866</v>
      </c>
      <c r="JC7" s="96">
        <f>SUM(JD7:JO7)</f>
        <v>1659436</v>
      </c>
      <c r="JD7" s="102">
        <f>[5]Sheet2!$F$2490</f>
        <v>140918</v>
      </c>
      <c r="JE7" s="102">
        <f>[6]Sheet2!$F2299</f>
        <v>126602</v>
      </c>
      <c r="JF7" s="103">
        <f>[7]Sheet2!$F2468</f>
        <v>133547</v>
      </c>
      <c r="JG7" s="103">
        <f>[8]Sheet2!$F2444</f>
        <v>129517</v>
      </c>
      <c r="JH7" s="103">
        <f>[9]Sheet2!$F2505</f>
        <v>134181</v>
      </c>
      <c r="JI7" s="103">
        <f>[10]Sheet2!$F2475</f>
        <v>129494</v>
      </c>
      <c r="JJ7" s="103">
        <f>[11]Sheet2!$F2484</f>
        <v>146694</v>
      </c>
      <c r="JK7" s="103">
        <f>[12]Sheet2!$F2439</f>
        <v>155386</v>
      </c>
      <c r="JL7" s="103">
        <f>[13]Sheet2!$F2457</f>
        <v>136907</v>
      </c>
      <c r="JM7" s="103">
        <f>[14]Sheet2!$F2445</f>
        <v>143011</v>
      </c>
      <c r="JN7" s="103">
        <f>[15]Sheet2!$F2324</f>
        <v>137632</v>
      </c>
      <c r="JO7" s="102">
        <f>[16]Sheet2!$F$2619</f>
        <v>145547</v>
      </c>
      <c r="JP7" s="96">
        <f>SUM(JQ7:KB7)</f>
        <v>433165</v>
      </c>
      <c r="JQ7" s="102">
        <f>[17]Sheet2!$F$2403</f>
        <v>151872</v>
      </c>
      <c r="JR7" s="102">
        <f>[18]Sheet2!$F$2406</f>
        <v>138413</v>
      </c>
      <c r="JS7" s="103">
        <v>142880</v>
      </c>
      <c r="JT7" s="103"/>
      <c r="JU7" s="103"/>
      <c r="JV7" s="103"/>
      <c r="JW7" s="103"/>
      <c r="JX7" s="103"/>
      <c r="JY7" s="103"/>
      <c r="JZ7" s="103"/>
      <c r="KA7" s="103"/>
      <c r="KB7" s="102"/>
    </row>
    <row r="8" spans="1:288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6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</row>
    <row r="9" spans="1:288" s="104" customFormat="1" ht="17.25" thickBot="1">
      <c r="A9" s="9" t="s">
        <v>256</v>
      </c>
      <c r="B9" s="9" t="s">
        <v>910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0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</row>
    <row r="10" spans="1:288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6"/>
      <c r="JQ10" s="93"/>
      <c r="JR10" s="93"/>
      <c r="JS10" s="93"/>
      <c r="JT10" s="93"/>
      <c r="JU10" s="93"/>
      <c r="JV10" s="93"/>
      <c r="JW10" s="93"/>
      <c r="JX10" s="93"/>
      <c r="JY10" s="93"/>
      <c r="JZ10" s="93"/>
      <c r="KA10" s="93"/>
      <c r="KB10" s="93"/>
    </row>
    <row r="11" spans="1:288" s="74" customFormat="1">
      <c r="A11" s="86" t="s">
        <v>911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96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</row>
    <row r="12" spans="1:288" s="74" customFormat="1">
      <c r="A12" s="86" t="s">
        <v>259</v>
      </c>
      <c r="B12" s="87" t="s">
        <v>912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96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</row>
    <row r="13" spans="1:288" s="74" customFormat="1">
      <c r="A13" s="86" t="s">
        <v>913</v>
      </c>
      <c r="B13" s="87" t="s">
        <v>308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96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</row>
    <row r="14" spans="1:288" s="74" customFormat="1">
      <c r="A14" s="86" t="s">
        <v>914</v>
      </c>
      <c r="B14" s="87" t="s">
        <v>915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96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</row>
    <row r="15" spans="1:288" s="74" customFormat="1">
      <c r="A15" s="86" t="s">
        <v>916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96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</row>
    <row r="16" spans="1:288" s="74" customFormat="1">
      <c r="A16" s="86" t="s">
        <v>265</v>
      </c>
      <c r="B16" s="87" t="s">
        <v>917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96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</row>
    <row r="17" spans="1:288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96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</row>
    <row r="18" spans="1:288" s="74" customFormat="1">
      <c r="A18" s="86" t="s">
        <v>918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96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</row>
    <row r="19" spans="1:288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96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</row>
    <row r="20" spans="1:288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96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</row>
    <row r="21" spans="1:288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96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</row>
    <row r="22" spans="1:288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96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</row>
    <row r="23" spans="1:288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96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</row>
    <row r="24" spans="1:288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96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</row>
    <row r="25" spans="1:288" s="74" customFormat="1">
      <c r="A25" s="86" t="s">
        <v>919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96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</row>
    <row r="26" spans="1:288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96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</row>
    <row r="27" spans="1:288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96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</row>
    <row r="28" spans="1:288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96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</row>
    <row r="29" spans="1:288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96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</row>
    <row r="30" spans="1:288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96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</row>
    <row r="31" spans="1:288" s="74" customFormat="1">
      <c r="A31" s="86" t="s">
        <v>920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96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</row>
    <row r="32" spans="1:288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96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</row>
    <row r="33" spans="1:288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96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</row>
    <row r="34" spans="1:288" s="74" customFormat="1">
      <c r="A34" s="86" t="s">
        <v>921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96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</row>
    <row r="35" spans="1:288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96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</row>
    <row r="36" spans="1:288" s="74" customFormat="1">
      <c r="A36" s="86" t="s">
        <v>305</v>
      </c>
      <c r="B36" s="87" t="s">
        <v>922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96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</row>
    <row r="37" spans="1:288" s="74" customFormat="1">
      <c r="A37" s="86" t="s">
        <v>923</v>
      </c>
      <c r="B37" s="87" t="s">
        <v>314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96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</row>
    <row r="38" spans="1:288" s="74" customFormat="1">
      <c r="A38" s="86" t="s">
        <v>315</v>
      </c>
      <c r="B38" s="87" t="s">
        <v>924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96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</row>
    <row r="39" spans="1:288" s="74" customFormat="1">
      <c r="A39" s="86" t="s">
        <v>925</v>
      </c>
      <c r="B39" s="87" t="s">
        <v>318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96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</row>
    <row r="40" spans="1:288" s="74" customFormat="1">
      <c r="A40" s="86"/>
      <c r="B40" s="87" t="s">
        <v>926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96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</row>
    <row r="41" spans="1:288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96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</row>
    <row r="42" spans="1:288" s="104" customFormat="1" ht="17.25" thickBot="1">
      <c r="A42" s="9" t="s">
        <v>927</v>
      </c>
      <c r="B42" s="9" t="s">
        <v>324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0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</row>
    <row r="43" spans="1:288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  <c r="JP43" s="96"/>
      <c r="JQ43" s="93"/>
      <c r="JR43" s="93"/>
      <c r="JS43" s="93"/>
      <c r="JT43" s="93"/>
      <c r="JU43" s="93"/>
      <c r="JV43" s="93"/>
      <c r="JW43" s="93"/>
      <c r="JX43" s="93"/>
      <c r="JY43" s="93"/>
      <c r="JZ43" s="93"/>
      <c r="KA43" s="93"/>
      <c r="KB43" s="93"/>
    </row>
    <row r="44" spans="1:288" s="74" customFormat="1">
      <c r="A44" s="86" t="s">
        <v>326</v>
      </c>
      <c r="B44" s="87" t="s">
        <v>327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96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</row>
    <row r="45" spans="1:288" s="74" customFormat="1">
      <c r="A45" s="86" t="s">
        <v>328</v>
      </c>
      <c r="B45" s="87" t="s">
        <v>329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  <c r="JP45" s="96"/>
      <c r="JQ45" s="89"/>
      <c r="JR45" s="89"/>
      <c r="JS45" s="89"/>
      <c r="JT45" s="89"/>
      <c r="JU45" s="89"/>
      <c r="JV45" s="89"/>
      <c r="JW45" s="89"/>
      <c r="JX45" s="89"/>
      <c r="JY45" s="89"/>
      <c r="JZ45" s="89"/>
      <c r="KA45" s="89"/>
      <c r="KB45" s="89"/>
    </row>
    <row r="46" spans="1:288" s="74" customFormat="1">
      <c r="A46" s="86" t="s">
        <v>330</v>
      </c>
      <c r="B46" s="87" t="s">
        <v>331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  <c r="JP46" s="96"/>
      <c r="JQ46" s="89"/>
      <c r="JR46" s="89"/>
      <c r="JS46" s="89"/>
      <c r="JT46" s="89"/>
      <c r="JU46" s="89"/>
      <c r="JV46" s="89"/>
      <c r="JW46" s="89"/>
      <c r="JX46" s="89"/>
      <c r="JY46" s="89"/>
      <c r="JZ46" s="89"/>
      <c r="KA46" s="89"/>
      <c r="KB46" s="89"/>
    </row>
    <row r="47" spans="1:288" s="74" customFormat="1">
      <c r="A47" s="86" t="s">
        <v>332</v>
      </c>
      <c r="B47" s="87" t="s">
        <v>333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  <c r="JP47" s="96"/>
      <c r="JQ47" s="89"/>
      <c r="JR47" s="89"/>
      <c r="JS47" s="89"/>
      <c r="JT47" s="89"/>
      <c r="JU47" s="89"/>
      <c r="JV47" s="89"/>
      <c r="JW47" s="89"/>
      <c r="JX47" s="89"/>
      <c r="JY47" s="89"/>
      <c r="JZ47" s="89"/>
      <c r="KA47" s="89"/>
      <c r="KB47" s="89"/>
    </row>
    <row r="48" spans="1:288" s="74" customFormat="1">
      <c r="A48" s="86" t="s">
        <v>334</v>
      </c>
      <c r="B48" s="87" t="s">
        <v>335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96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</row>
    <row r="49" spans="1:288">
      <c r="A49" s="86" t="s">
        <v>336</v>
      </c>
      <c r="B49" s="87" t="s">
        <v>337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9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</row>
    <row r="50" spans="1:288" s="74" customFormat="1">
      <c r="A50" s="86" t="s">
        <v>338</v>
      </c>
      <c r="B50" s="87" t="s">
        <v>339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96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</row>
    <row r="51" spans="1:288" s="74" customFormat="1">
      <c r="A51" s="86" t="s">
        <v>928</v>
      </c>
      <c r="B51" s="87" t="s">
        <v>341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96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</row>
    <row r="52" spans="1:288" s="74" customFormat="1">
      <c r="A52" s="86" t="s">
        <v>342</v>
      </c>
      <c r="B52" s="87" t="s">
        <v>343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96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</row>
    <row r="53" spans="1:288" s="74" customFormat="1">
      <c r="A53" s="107" t="s">
        <v>344</v>
      </c>
      <c r="B53" s="87" t="s">
        <v>929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  <c r="JP53" s="96"/>
      <c r="JQ53" s="89"/>
      <c r="JR53" s="89"/>
      <c r="JS53" s="89"/>
      <c r="JT53" s="89"/>
      <c r="JU53" s="89"/>
      <c r="JV53" s="89"/>
      <c r="JW53" s="89"/>
      <c r="JX53" s="89"/>
      <c r="JY53" s="89"/>
      <c r="JZ53" s="89"/>
      <c r="KA53" s="89"/>
      <c r="KB53" s="89"/>
    </row>
    <row r="54" spans="1:288" s="74" customFormat="1">
      <c r="A54" s="86" t="s">
        <v>346</v>
      </c>
      <c r="B54" s="87" t="s">
        <v>347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96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</row>
    <row r="55" spans="1:288" s="74" customFormat="1">
      <c r="A55" s="86" t="s">
        <v>930</v>
      </c>
      <c r="B55" s="87" t="s">
        <v>349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96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</row>
    <row r="56" spans="1:288" s="74" customFormat="1">
      <c r="A56" s="86" t="s">
        <v>350</v>
      </c>
      <c r="B56" s="87" t="s">
        <v>351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96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</row>
    <row r="57" spans="1:288" s="74" customFormat="1">
      <c r="A57" s="86" t="s">
        <v>352</v>
      </c>
      <c r="B57" s="87" t="s">
        <v>353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96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</row>
    <row r="58" spans="1:288" s="74" customFormat="1">
      <c r="A58" s="86" t="s">
        <v>354</v>
      </c>
      <c r="B58" s="87" t="s">
        <v>355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96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</row>
    <row r="59" spans="1:288" s="74" customFormat="1">
      <c r="A59" s="86" t="s">
        <v>356</v>
      </c>
      <c r="B59" s="87" t="s">
        <v>357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96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</row>
    <row r="60" spans="1:288" s="74" customFormat="1">
      <c r="A60" s="86" t="s">
        <v>358</v>
      </c>
      <c r="B60" s="87" t="s">
        <v>359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  <c r="JP60" s="96"/>
      <c r="JQ60" s="89"/>
      <c r="JR60" s="89"/>
      <c r="JS60" s="89"/>
      <c r="JT60" s="89"/>
      <c r="JU60" s="89"/>
      <c r="JV60" s="89"/>
      <c r="JW60" s="89"/>
      <c r="JX60" s="89"/>
      <c r="JY60" s="89"/>
      <c r="JZ60" s="89"/>
      <c r="KA60" s="89"/>
      <c r="KB60" s="89"/>
    </row>
    <row r="61" spans="1:288" s="74" customFormat="1">
      <c r="A61" s="86" t="s">
        <v>931</v>
      </c>
      <c r="B61" s="87" t="s">
        <v>361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96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</row>
    <row r="62" spans="1:288" s="74" customFormat="1">
      <c r="A62" s="86" t="s">
        <v>362</v>
      </c>
      <c r="B62" s="87" t="s">
        <v>363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96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</row>
    <row r="63" spans="1:288" s="74" customFormat="1">
      <c r="A63" s="86" t="s">
        <v>364</v>
      </c>
      <c r="B63" s="87" t="s">
        <v>365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96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</row>
    <row r="64" spans="1:288" s="74" customFormat="1">
      <c r="A64" s="86" t="s">
        <v>366</v>
      </c>
      <c r="B64" s="108" t="s">
        <v>932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  <c r="JP64" s="96"/>
      <c r="JQ64" s="89"/>
      <c r="JR64" s="89"/>
      <c r="JS64" s="89"/>
      <c r="JT64" s="89"/>
      <c r="JU64" s="89"/>
      <c r="JV64" s="89"/>
      <c r="JW64" s="89"/>
      <c r="JX64" s="89"/>
      <c r="JY64" s="89"/>
      <c r="JZ64" s="89"/>
      <c r="KA64" s="89"/>
      <c r="KB64" s="89"/>
    </row>
    <row r="65" spans="1:288" s="94" customFormat="1">
      <c r="A65" s="86" t="s">
        <v>368</v>
      </c>
      <c r="B65" s="87" t="s">
        <v>933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96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</row>
    <row r="66" spans="1:288" s="94" customFormat="1">
      <c r="A66" s="86" t="s">
        <v>934</v>
      </c>
      <c r="B66" s="87" t="s">
        <v>935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  <c r="JP66" s="96"/>
      <c r="JQ66" s="89"/>
      <c r="JR66" s="89"/>
      <c r="JS66" s="89"/>
      <c r="JT66" s="89"/>
      <c r="JU66" s="89"/>
      <c r="JV66" s="89"/>
      <c r="JW66" s="89"/>
      <c r="JX66" s="89"/>
      <c r="JY66" s="89"/>
      <c r="JZ66" s="89"/>
      <c r="KA66" s="89"/>
      <c r="KB66" s="89"/>
    </row>
    <row r="67" spans="1:288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  <c r="JP67" s="96"/>
      <c r="JQ67" s="89"/>
      <c r="JR67" s="89"/>
      <c r="JS67" s="89"/>
      <c r="JT67" s="89"/>
      <c r="JU67" s="89"/>
      <c r="JV67" s="89"/>
      <c r="JW67" s="89"/>
      <c r="JX67" s="89"/>
      <c r="JY67" s="89"/>
      <c r="JZ67" s="89"/>
      <c r="KA67" s="89"/>
      <c r="KB67" s="89"/>
    </row>
    <row r="68" spans="1:288" s="104" customFormat="1" ht="17.25" thickBot="1">
      <c r="A68" s="9" t="s">
        <v>371</v>
      </c>
      <c r="B68" s="9" t="s">
        <v>372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0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</row>
    <row r="69" spans="1:288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  <c r="JP69" s="96"/>
      <c r="JQ69" s="93"/>
      <c r="JR69" s="93"/>
      <c r="JS69" s="93"/>
      <c r="JT69" s="93"/>
      <c r="JU69" s="93"/>
      <c r="JV69" s="93"/>
      <c r="JW69" s="93"/>
      <c r="JX69" s="93"/>
      <c r="JY69" s="93"/>
      <c r="JZ69" s="93"/>
      <c r="KA69" s="93"/>
      <c r="KB69" s="93"/>
    </row>
    <row r="70" spans="1:288" s="74" customFormat="1">
      <c r="A70" s="86" t="s">
        <v>936</v>
      </c>
      <c r="B70" s="87" t="s">
        <v>374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  <c r="JP70" s="96"/>
      <c r="JQ70" s="89"/>
      <c r="JR70" s="89"/>
      <c r="JS70" s="89"/>
      <c r="JT70" s="89"/>
      <c r="JU70" s="89"/>
      <c r="JV70" s="89"/>
      <c r="JW70" s="89"/>
      <c r="JX70" s="89"/>
      <c r="JY70" s="89"/>
      <c r="JZ70" s="89"/>
      <c r="KA70" s="89"/>
      <c r="KB70" s="89"/>
    </row>
    <row r="71" spans="1:288" s="74" customFormat="1">
      <c r="A71" s="86" t="s">
        <v>375</v>
      </c>
      <c r="B71" s="87" t="s">
        <v>376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  <c r="JP71" s="96"/>
      <c r="JQ71" s="89"/>
      <c r="JR71" s="89"/>
      <c r="JS71" s="89"/>
      <c r="JT71" s="89"/>
      <c r="JU71" s="89"/>
      <c r="JV71" s="89"/>
      <c r="JW71" s="89"/>
      <c r="JX71" s="89"/>
      <c r="JY71" s="89"/>
      <c r="JZ71" s="89"/>
      <c r="KA71" s="89"/>
      <c r="KB71" s="89"/>
    </row>
    <row r="72" spans="1:288" s="74" customFormat="1">
      <c r="A72" s="86" t="s">
        <v>377</v>
      </c>
      <c r="B72" s="87" t="s">
        <v>378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  <c r="JP72" s="96"/>
      <c r="JQ72" s="89"/>
      <c r="JR72" s="89"/>
      <c r="JS72" s="89"/>
      <c r="JT72" s="89"/>
      <c r="JU72" s="89"/>
      <c r="JV72" s="89"/>
      <c r="JW72" s="89"/>
      <c r="JX72" s="89"/>
      <c r="JY72" s="89"/>
      <c r="JZ72" s="89"/>
      <c r="KA72" s="89"/>
      <c r="KB72" s="89"/>
    </row>
    <row r="73" spans="1:288" s="74" customFormat="1">
      <c r="A73" s="86" t="s">
        <v>379</v>
      </c>
      <c r="B73" s="87" t="s">
        <v>380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96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</row>
    <row r="74" spans="1:288" s="74" customFormat="1">
      <c r="A74" s="86" t="s">
        <v>937</v>
      </c>
      <c r="B74" s="87" t="s">
        <v>382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  <c r="JP74" s="96"/>
      <c r="JQ74" s="89"/>
      <c r="JR74" s="89"/>
      <c r="JS74" s="89"/>
      <c r="JT74" s="89"/>
      <c r="JU74" s="89"/>
      <c r="JV74" s="89"/>
      <c r="JW74" s="89"/>
      <c r="JX74" s="89"/>
      <c r="JY74" s="89"/>
      <c r="JZ74" s="89"/>
      <c r="KA74" s="89"/>
      <c r="KB74" s="89"/>
    </row>
    <row r="75" spans="1:288" s="74" customFormat="1">
      <c r="A75" s="86" t="s">
        <v>383</v>
      </c>
      <c r="B75" s="87" t="s">
        <v>384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  <c r="JP75" s="96"/>
      <c r="JQ75" s="89"/>
      <c r="JR75" s="89"/>
      <c r="JS75" s="89"/>
      <c r="JT75" s="89"/>
      <c r="JU75" s="89"/>
      <c r="JV75" s="89"/>
      <c r="JW75" s="89"/>
      <c r="JX75" s="89"/>
      <c r="JY75" s="89"/>
      <c r="JZ75" s="89"/>
      <c r="KA75" s="89"/>
      <c r="KB75" s="89"/>
    </row>
    <row r="76" spans="1:288" s="74" customFormat="1">
      <c r="A76" s="86" t="s">
        <v>385</v>
      </c>
      <c r="B76" s="87" t="s">
        <v>386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96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</row>
    <row r="77" spans="1:288" s="74" customFormat="1">
      <c r="A77" s="86" t="s">
        <v>387</v>
      </c>
      <c r="B77" s="87" t="s">
        <v>388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96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</row>
    <row r="78" spans="1:288" s="74" customFormat="1">
      <c r="A78" s="86" t="s">
        <v>938</v>
      </c>
      <c r="B78" s="87" t="s">
        <v>390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96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</row>
    <row r="79" spans="1:288" s="74" customFormat="1">
      <c r="A79" s="86" t="s">
        <v>391</v>
      </c>
      <c r="B79" s="87" t="s">
        <v>392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96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</row>
    <row r="80" spans="1:288">
      <c r="A80" s="86" t="s">
        <v>393</v>
      </c>
      <c r="B80" s="87" t="s">
        <v>394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9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</row>
    <row r="81" spans="1:288" s="74" customFormat="1">
      <c r="A81" s="86" t="s">
        <v>395</v>
      </c>
      <c r="B81" s="87" t="s">
        <v>396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  <c r="JP81" s="96"/>
      <c r="JQ81" s="89"/>
      <c r="JR81" s="89"/>
      <c r="JS81" s="89"/>
      <c r="JT81" s="89"/>
      <c r="JU81" s="89"/>
      <c r="JV81" s="89"/>
      <c r="JW81" s="89"/>
      <c r="JX81" s="89"/>
      <c r="JY81" s="89"/>
      <c r="JZ81" s="89"/>
      <c r="KA81" s="89"/>
      <c r="KB81" s="89"/>
    </row>
    <row r="82" spans="1:288" s="74" customFormat="1">
      <c r="A82" s="86" t="s">
        <v>939</v>
      </c>
      <c r="B82" s="87" t="s">
        <v>940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  <c r="JP82" s="96"/>
      <c r="JQ82" s="89"/>
      <c r="JR82" s="89"/>
      <c r="JS82" s="89"/>
      <c r="JT82" s="89"/>
      <c r="JU82" s="89"/>
      <c r="JV82" s="89"/>
      <c r="JW82" s="89"/>
      <c r="JX82" s="89"/>
      <c r="JY82" s="89"/>
      <c r="JZ82" s="89"/>
      <c r="KA82" s="89"/>
      <c r="KB82" s="89"/>
    </row>
    <row r="83" spans="1:288" s="74" customFormat="1">
      <c r="A83" s="86" t="s">
        <v>399</v>
      </c>
      <c r="B83" s="87" t="s">
        <v>400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  <c r="JP83" s="96"/>
      <c r="JQ83" s="89"/>
      <c r="JR83" s="89"/>
      <c r="JS83" s="89"/>
      <c r="JT83" s="89"/>
      <c r="JU83" s="89"/>
      <c r="JV83" s="89"/>
      <c r="JW83" s="89"/>
      <c r="JX83" s="89"/>
      <c r="JY83" s="89"/>
      <c r="JZ83" s="89"/>
      <c r="KA83" s="89"/>
      <c r="KB83" s="89"/>
    </row>
    <row r="84" spans="1:288" s="74" customFormat="1">
      <c r="A84" s="86" t="s">
        <v>401</v>
      </c>
      <c r="B84" s="87" t="s">
        <v>402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96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</row>
    <row r="85" spans="1:288" s="74" customFormat="1">
      <c r="A85" s="86" t="s">
        <v>403</v>
      </c>
      <c r="B85" s="87" t="s">
        <v>404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96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</row>
    <row r="86" spans="1:288" s="74" customFormat="1">
      <c r="A86" s="86" t="s">
        <v>941</v>
      </c>
      <c r="B86" s="87" t="s">
        <v>942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  <c r="JP86" s="96"/>
      <c r="JQ86" s="89"/>
      <c r="JR86" s="89"/>
      <c r="JS86" s="89"/>
      <c r="JT86" s="89"/>
      <c r="JU86" s="89"/>
      <c r="JV86" s="89"/>
      <c r="JW86" s="89"/>
      <c r="JX86" s="89"/>
      <c r="JY86" s="89"/>
      <c r="JZ86" s="89"/>
      <c r="KA86" s="89"/>
      <c r="KB86" s="89"/>
    </row>
    <row r="87" spans="1:288" s="74" customFormat="1">
      <c r="A87" s="86" t="s">
        <v>407</v>
      </c>
      <c r="B87" s="87" t="s">
        <v>408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  <c r="JP87" s="96"/>
      <c r="JQ87" s="89"/>
      <c r="JR87" s="89"/>
      <c r="JS87" s="89"/>
      <c r="JT87" s="89"/>
      <c r="JU87" s="89"/>
      <c r="JV87" s="89"/>
      <c r="JW87" s="89"/>
      <c r="JX87" s="89"/>
      <c r="JY87" s="89"/>
      <c r="JZ87" s="89"/>
      <c r="KA87" s="89"/>
      <c r="KB87" s="89"/>
    </row>
    <row r="88" spans="1:288" s="74" customFormat="1">
      <c r="A88" s="86" t="s">
        <v>409</v>
      </c>
      <c r="B88" s="87" t="s">
        <v>410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96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</row>
    <row r="89" spans="1:288" s="74" customFormat="1">
      <c r="A89" s="109" t="s">
        <v>943</v>
      </c>
      <c r="B89" s="87" t="s">
        <v>944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  <c r="JP89" s="96"/>
      <c r="JQ89" s="89"/>
      <c r="JR89" s="89"/>
      <c r="JS89" s="89"/>
      <c r="JT89" s="89"/>
      <c r="JU89" s="89"/>
      <c r="JV89" s="89"/>
      <c r="JW89" s="89"/>
      <c r="JX89" s="89"/>
      <c r="JY89" s="89"/>
      <c r="JZ89" s="89"/>
      <c r="KA89" s="89"/>
      <c r="KB89" s="89"/>
    </row>
    <row r="90" spans="1:288" s="74" customFormat="1">
      <c r="A90" s="86" t="s">
        <v>413</v>
      </c>
      <c r="B90" s="87" t="s">
        <v>414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  <c r="JP90" s="96"/>
      <c r="JQ90" s="89"/>
      <c r="JR90" s="89"/>
      <c r="JS90" s="89"/>
      <c r="JT90" s="89"/>
      <c r="JU90" s="89"/>
      <c r="JV90" s="89"/>
      <c r="JW90" s="89"/>
      <c r="JX90" s="89"/>
      <c r="JY90" s="89"/>
      <c r="JZ90" s="89"/>
      <c r="KA90" s="89"/>
      <c r="KB90" s="89"/>
    </row>
    <row r="91" spans="1:288" s="74" customFormat="1">
      <c r="A91" s="86" t="s">
        <v>945</v>
      </c>
      <c r="B91" s="87" t="s">
        <v>416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  <c r="JP91" s="96"/>
      <c r="JQ91" s="89"/>
      <c r="JR91" s="89"/>
      <c r="JS91" s="89"/>
      <c r="JT91" s="89"/>
      <c r="JU91" s="89"/>
      <c r="JV91" s="89"/>
      <c r="JW91" s="89"/>
      <c r="JX91" s="89"/>
      <c r="JY91" s="89"/>
      <c r="JZ91" s="89"/>
      <c r="KA91" s="89"/>
      <c r="KB91" s="89"/>
    </row>
    <row r="92" spans="1:288" s="74" customFormat="1">
      <c r="A92" s="86" t="s">
        <v>946</v>
      </c>
      <c r="B92" s="87" t="s">
        <v>418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  <c r="JP92" s="96"/>
      <c r="JQ92" s="89"/>
      <c r="JR92" s="89"/>
      <c r="JS92" s="89"/>
      <c r="JT92" s="89"/>
      <c r="JU92" s="89"/>
      <c r="JV92" s="89"/>
      <c r="JW92" s="89"/>
      <c r="JX92" s="89"/>
      <c r="JY92" s="89"/>
      <c r="JZ92" s="89"/>
      <c r="KA92" s="89"/>
      <c r="KB92" s="89"/>
    </row>
    <row r="93" spans="1:288" s="74" customFormat="1">
      <c r="A93" s="86" t="s">
        <v>419</v>
      </c>
      <c r="B93" s="87" t="s">
        <v>947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  <c r="JP93" s="96"/>
      <c r="JQ93" s="89"/>
      <c r="JR93" s="89"/>
      <c r="JS93" s="89"/>
      <c r="JT93" s="89"/>
      <c r="JU93" s="89"/>
      <c r="JV93" s="89"/>
      <c r="JW93" s="89"/>
      <c r="JX93" s="89"/>
      <c r="JY93" s="89"/>
      <c r="JZ93" s="89"/>
      <c r="KA93" s="89"/>
      <c r="KB93" s="89"/>
    </row>
    <row r="94" spans="1:288" s="74" customFormat="1">
      <c r="A94" s="86" t="s">
        <v>421</v>
      </c>
      <c r="B94" s="87" t="s">
        <v>948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  <c r="JP94" s="96"/>
      <c r="JQ94" s="89"/>
      <c r="JR94" s="89"/>
      <c r="JS94" s="89"/>
      <c r="JT94" s="89"/>
      <c r="JU94" s="89"/>
      <c r="JV94" s="89"/>
      <c r="JW94" s="89"/>
      <c r="JX94" s="89"/>
      <c r="JY94" s="89"/>
      <c r="JZ94" s="89"/>
      <c r="KA94" s="89"/>
      <c r="KB94" s="89"/>
    </row>
    <row r="95" spans="1:288" s="74" customFormat="1">
      <c r="A95" s="86" t="s">
        <v>423</v>
      </c>
      <c r="B95" s="87" t="s">
        <v>949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  <c r="JP95" s="96"/>
      <c r="JQ95" s="89"/>
      <c r="JR95" s="89"/>
      <c r="JS95" s="89"/>
      <c r="JT95" s="89"/>
      <c r="JU95" s="89"/>
      <c r="JV95" s="89"/>
      <c r="JW95" s="89"/>
      <c r="JX95" s="89"/>
      <c r="JY95" s="89"/>
      <c r="JZ95" s="89"/>
      <c r="KA95" s="89"/>
      <c r="KB95" s="89"/>
    </row>
    <row r="96" spans="1:288" s="74" customFormat="1">
      <c r="A96" s="86" t="s">
        <v>425</v>
      </c>
      <c r="B96" s="87" t="s">
        <v>950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96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</row>
    <row r="97" spans="1:288" s="74" customFormat="1">
      <c r="A97" s="86" t="s">
        <v>426</v>
      </c>
      <c r="B97" s="87" t="s">
        <v>951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  <c r="JP97" s="96"/>
      <c r="JQ97" s="89"/>
      <c r="JR97" s="89"/>
      <c r="JS97" s="89"/>
      <c r="JT97" s="89"/>
      <c r="JU97" s="89"/>
      <c r="JV97" s="89"/>
      <c r="JW97" s="89"/>
      <c r="JX97" s="89"/>
      <c r="JY97" s="89"/>
      <c r="JZ97" s="89"/>
      <c r="KA97" s="89"/>
      <c r="KB97" s="89"/>
    </row>
    <row r="98" spans="1:288" s="74" customFormat="1">
      <c r="A98" s="86" t="s">
        <v>428</v>
      </c>
      <c r="B98" s="87" t="s">
        <v>952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96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</row>
    <row r="99" spans="1:288">
      <c r="A99" s="86" t="s">
        <v>430</v>
      </c>
      <c r="B99" s="87" t="s">
        <v>431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9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</row>
    <row r="100" spans="1:288" s="74" customFormat="1">
      <c r="A100" s="86" t="s">
        <v>432</v>
      </c>
      <c r="B100" s="87" t="s">
        <v>433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96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</row>
    <row r="101" spans="1:288" s="74" customFormat="1">
      <c r="A101" s="86" t="s">
        <v>953</v>
      </c>
      <c r="B101" s="87" t="s">
        <v>954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  <c r="JP101" s="96"/>
      <c r="JQ101" s="89"/>
      <c r="JR101" s="89"/>
      <c r="JS101" s="89"/>
      <c r="JT101" s="89"/>
      <c r="JU101" s="89"/>
      <c r="JV101" s="89"/>
      <c r="JW101" s="89"/>
      <c r="JX101" s="89"/>
      <c r="JY101" s="89"/>
      <c r="JZ101" s="89"/>
      <c r="KA101" s="89"/>
      <c r="KB101" s="89"/>
    </row>
    <row r="102" spans="1:288" s="74" customFormat="1">
      <c r="A102" s="86" t="s">
        <v>436</v>
      </c>
      <c r="B102" s="87" t="s">
        <v>437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96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</row>
    <row r="103" spans="1:288" s="74" customFormat="1">
      <c r="A103" s="86" t="s">
        <v>438</v>
      </c>
      <c r="B103" s="87" t="s">
        <v>439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  <c r="JP103" s="96"/>
      <c r="JQ103" s="89"/>
      <c r="JR103" s="89"/>
      <c r="JS103" s="89"/>
      <c r="JT103" s="89"/>
      <c r="JU103" s="89"/>
      <c r="JV103" s="89"/>
      <c r="JW103" s="89"/>
      <c r="JX103" s="89"/>
      <c r="JY103" s="89"/>
      <c r="JZ103" s="89"/>
      <c r="KA103" s="89"/>
      <c r="KB103" s="89"/>
    </row>
    <row r="104" spans="1:288" s="74" customFormat="1">
      <c r="A104" s="86" t="s">
        <v>440</v>
      </c>
      <c r="B104" s="87" t="s">
        <v>441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  <c r="JP104" s="96"/>
      <c r="JQ104" s="89"/>
      <c r="JR104" s="89"/>
      <c r="JS104" s="89"/>
      <c r="JT104" s="89"/>
      <c r="JU104" s="89"/>
      <c r="JV104" s="89"/>
      <c r="JW104" s="89"/>
      <c r="JX104" s="89"/>
      <c r="JY104" s="89"/>
      <c r="JZ104" s="89"/>
      <c r="KA104" s="89"/>
      <c r="KB104" s="89"/>
    </row>
    <row r="105" spans="1:288" s="74" customFormat="1">
      <c r="A105" s="86" t="s">
        <v>955</v>
      </c>
      <c r="B105" s="87" t="s">
        <v>442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  <c r="JP105" s="96"/>
      <c r="JQ105" s="89"/>
      <c r="JR105" s="89"/>
      <c r="JS105" s="89"/>
      <c r="JT105" s="89"/>
      <c r="JU105" s="89"/>
      <c r="JV105" s="89"/>
      <c r="JW105" s="89"/>
      <c r="JX105" s="89"/>
      <c r="JY105" s="89"/>
      <c r="JZ105" s="89"/>
      <c r="KA105" s="89"/>
      <c r="KB105" s="89"/>
    </row>
    <row r="106" spans="1:288" s="74" customFormat="1">
      <c r="A106" s="86" t="s">
        <v>443</v>
      </c>
      <c r="B106" s="87" t="s">
        <v>444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  <c r="JP106" s="96"/>
      <c r="JQ106" s="89"/>
      <c r="JR106" s="89"/>
      <c r="JS106" s="89"/>
      <c r="JT106" s="89"/>
      <c r="JU106" s="89"/>
      <c r="JV106" s="89"/>
      <c r="JW106" s="89"/>
      <c r="JX106" s="89"/>
      <c r="JY106" s="89"/>
      <c r="JZ106" s="89"/>
      <c r="KA106" s="89"/>
      <c r="KB106" s="89"/>
    </row>
    <row r="107" spans="1:288" s="74" customFormat="1">
      <c r="A107" s="86" t="s">
        <v>445</v>
      </c>
      <c r="B107" s="87" t="s">
        <v>446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  <c r="JP107" s="96"/>
      <c r="JQ107" s="89"/>
      <c r="JR107" s="89"/>
      <c r="JS107" s="89"/>
      <c r="JT107" s="89"/>
      <c r="JU107" s="89"/>
      <c r="JV107" s="89"/>
      <c r="JW107" s="89"/>
      <c r="JX107" s="89"/>
      <c r="JY107" s="89"/>
      <c r="JZ107" s="89"/>
      <c r="KA107" s="89"/>
      <c r="KB107" s="89"/>
    </row>
    <row r="108" spans="1:288" s="74" customFormat="1">
      <c r="A108" s="86" t="s">
        <v>447</v>
      </c>
      <c r="B108" s="87" t="s">
        <v>448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  <c r="JP108" s="96"/>
      <c r="JQ108" s="89"/>
      <c r="JR108" s="89"/>
      <c r="JS108" s="89"/>
      <c r="JT108" s="89"/>
      <c r="JU108" s="89"/>
      <c r="JV108" s="89"/>
      <c r="JW108" s="89"/>
      <c r="JX108" s="89"/>
      <c r="JY108" s="89"/>
      <c r="JZ108" s="89"/>
      <c r="KA108" s="89"/>
      <c r="KB108" s="89"/>
    </row>
    <row r="109" spans="1:288" s="74" customFormat="1">
      <c r="A109" s="86" t="s">
        <v>449</v>
      </c>
      <c r="B109" s="87" t="s">
        <v>450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  <c r="JP109" s="96"/>
      <c r="JQ109" s="89"/>
      <c r="JR109" s="89"/>
      <c r="JS109" s="89"/>
      <c r="JT109" s="89"/>
      <c r="JU109" s="89"/>
      <c r="JV109" s="89"/>
      <c r="JW109" s="89"/>
      <c r="JX109" s="89"/>
      <c r="JY109" s="89"/>
      <c r="JZ109" s="89"/>
      <c r="KA109" s="89"/>
      <c r="KB109" s="89"/>
    </row>
    <row r="110" spans="1:288" s="74" customFormat="1">
      <c r="A110" s="86" t="s">
        <v>451</v>
      </c>
      <c r="B110" s="87" t="s">
        <v>452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  <c r="JP110" s="96"/>
      <c r="JQ110" s="89"/>
      <c r="JR110" s="89"/>
      <c r="JS110" s="89"/>
      <c r="JT110" s="89"/>
      <c r="JU110" s="89"/>
      <c r="JV110" s="89"/>
      <c r="JW110" s="89"/>
      <c r="JX110" s="89"/>
      <c r="JY110" s="89"/>
      <c r="JZ110" s="89"/>
      <c r="KA110" s="89"/>
      <c r="KB110" s="89"/>
    </row>
    <row r="111" spans="1:288" s="74" customFormat="1">
      <c r="A111" s="86" t="s">
        <v>453</v>
      </c>
      <c r="B111" s="87" t="s">
        <v>454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  <c r="JP111" s="96"/>
      <c r="JQ111" s="89"/>
      <c r="JR111" s="89"/>
      <c r="JS111" s="89"/>
      <c r="JT111" s="89"/>
      <c r="JU111" s="89"/>
      <c r="JV111" s="89"/>
      <c r="JW111" s="89"/>
      <c r="JX111" s="89"/>
      <c r="JY111" s="89"/>
      <c r="JZ111" s="89"/>
      <c r="KA111" s="89"/>
      <c r="KB111" s="89"/>
    </row>
    <row r="112" spans="1:288" s="74" customFormat="1">
      <c r="A112" s="86" t="s">
        <v>455</v>
      </c>
      <c r="B112" s="87" t="s">
        <v>456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  <c r="JP112" s="96"/>
      <c r="JQ112" s="89"/>
      <c r="JR112" s="89"/>
      <c r="JS112" s="89"/>
      <c r="JT112" s="89"/>
      <c r="JU112" s="89"/>
      <c r="JV112" s="89"/>
      <c r="JW112" s="89"/>
      <c r="JX112" s="89"/>
      <c r="JY112" s="89"/>
      <c r="JZ112" s="89"/>
      <c r="KA112" s="89"/>
      <c r="KB112" s="89"/>
    </row>
    <row r="113" spans="1:288" s="74" customFormat="1">
      <c r="A113" s="86" t="s">
        <v>956</v>
      </c>
      <c r="B113" s="87" t="s">
        <v>458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  <c r="JP113" s="96"/>
      <c r="JQ113" s="89"/>
      <c r="JR113" s="89"/>
      <c r="JS113" s="89"/>
      <c r="JT113" s="89"/>
      <c r="JU113" s="89"/>
      <c r="JV113" s="89"/>
      <c r="JW113" s="89"/>
      <c r="JX113" s="89"/>
      <c r="JY113" s="89"/>
      <c r="JZ113" s="89"/>
      <c r="KA113" s="89"/>
      <c r="KB113" s="89"/>
    </row>
    <row r="114" spans="1:288" s="74" customFormat="1">
      <c r="A114" s="86" t="s">
        <v>957</v>
      </c>
      <c r="B114" s="87" t="s">
        <v>460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96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</row>
    <row r="115" spans="1:288" s="74" customFormat="1">
      <c r="A115" s="86" t="s">
        <v>461</v>
      </c>
      <c r="B115" s="87" t="s">
        <v>462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96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</row>
    <row r="116" spans="1:288" s="74" customFormat="1">
      <c r="A116" s="86" t="s">
        <v>463</v>
      </c>
      <c r="B116" s="87" t="s">
        <v>958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  <c r="JP116" s="96"/>
      <c r="JQ116" s="89"/>
      <c r="JR116" s="89"/>
      <c r="JS116" s="89"/>
      <c r="JT116" s="89"/>
      <c r="JU116" s="89"/>
      <c r="JV116" s="89"/>
      <c r="JW116" s="89"/>
      <c r="JX116" s="89"/>
      <c r="JY116" s="89"/>
      <c r="JZ116" s="89"/>
      <c r="KA116" s="89"/>
      <c r="KB116" s="89"/>
    </row>
    <row r="117" spans="1:288" s="74" customFormat="1">
      <c r="A117" s="94" t="s">
        <v>959</v>
      </c>
      <c r="B117" s="87" t="s">
        <v>959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96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</row>
    <row r="118" spans="1:288" s="74" customFormat="1">
      <c r="A118" s="86" t="s">
        <v>960</v>
      </c>
      <c r="B118" s="87" t="s">
        <v>961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  <c r="JP118" s="96"/>
      <c r="JQ118" s="89"/>
      <c r="JR118" s="89"/>
      <c r="JS118" s="89"/>
      <c r="JT118" s="89"/>
      <c r="JU118" s="89"/>
      <c r="JV118" s="89"/>
      <c r="JW118" s="89"/>
      <c r="JX118" s="89"/>
      <c r="JY118" s="89"/>
      <c r="JZ118" s="89"/>
      <c r="KA118" s="89"/>
      <c r="KB118" s="89"/>
    </row>
    <row r="119" spans="1:288" s="74" customFormat="1">
      <c r="A119" s="86" t="s">
        <v>468</v>
      </c>
      <c r="B119" s="87" t="s">
        <v>962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  <c r="JP119" s="96"/>
      <c r="JQ119" s="89"/>
      <c r="JR119" s="89"/>
      <c r="JS119" s="89"/>
      <c r="JT119" s="89"/>
      <c r="JU119" s="89"/>
      <c r="JV119" s="89"/>
      <c r="JW119" s="89"/>
      <c r="JX119" s="89"/>
      <c r="JY119" s="89"/>
      <c r="JZ119" s="89"/>
      <c r="KA119" s="89"/>
      <c r="KB119" s="89"/>
    </row>
    <row r="120" spans="1:288" s="74" customFormat="1">
      <c r="A120" s="86" t="s">
        <v>963</v>
      </c>
      <c r="B120" s="87" t="s">
        <v>471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  <c r="JP120" s="96"/>
      <c r="JQ120" s="89"/>
      <c r="JR120" s="89"/>
      <c r="JS120" s="89"/>
      <c r="JT120" s="89"/>
      <c r="JU120" s="89"/>
      <c r="JV120" s="89"/>
      <c r="JW120" s="89"/>
      <c r="JX120" s="89"/>
      <c r="JY120" s="89"/>
      <c r="JZ120" s="89"/>
      <c r="KA120" s="89"/>
      <c r="KB120" s="89"/>
    </row>
    <row r="121" spans="1:288" s="74" customFormat="1">
      <c r="A121" s="86" t="s">
        <v>472</v>
      </c>
      <c r="B121" s="87" t="s">
        <v>964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  <c r="JP121" s="96"/>
      <c r="JQ121" s="89"/>
      <c r="JR121" s="89"/>
      <c r="JS121" s="89"/>
      <c r="JT121" s="89"/>
      <c r="JU121" s="89"/>
      <c r="JV121" s="89"/>
      <c r="JW121" s="89"/>
      <c r="JX121" s="89"/>
      <c r="JY121" s="89"/>
      <c r="JZ121" s="89"/>
      <c r="KA121" s="89"/>
      <c r="KB121" s="89"/>
    </row>
    <row r="122" spans="1:288" s="74" customFormat="1">
      <c r="A122" s="86" t="s">
        <v>474</v>
      </c>
      <c r="B122" s="87" t="s">
        <v>475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  <c r="JP122" s="96"/>
      <c r="JQ122" s="89"/>
      <c r="JR122" s="89"/>
      <c r="JS122" s="89"/>
      <c r="JT122" s="89"/>
      <c r="JU122" s="89"/>
      <c r="JV122" s="89"/>
      <c r="JW122" s="89"/>
      <c r="JX122" s="89"/>
      <c r="JY122" s="89"/>
      <c r="JZ122" s="89"/>
      <c r="KA122" s="89"/>
      <c r="KB122" s="89"/>
    </row>
    <row r="123" spans="1:288" s="74" customFormat="1">
      <c r="A123" s="86" t="s">
        <v>965</v>
      </c>
      <c r="B123" s="87" t="s">
        <v>966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  <c r="JP123" s="96"/>
      <c r="JQ123" s="89"/>
      <c r="JR123" s="89"/>
      <c r="JS123" s="89"/>
      <c r="JT123" s="89"/>
      <c r="JU123" s="89"/>
      <c r="JV123" s="89"/>
      <c r="JW123" s="89"/>
      <c r="JX123" s="89"/>
      <c r="JY123" s="89"/>
      <c r="JZ123" s="89"/>
      <c r="KA123" s="89"/>
      <c r="KB123" s="89"/>
    </row>
    <row r="124" spans="1:288" s="74" customFormat="1">
      <c r="A124" s="86" t="s">
        <v>967</v>
      </c>
      <c r="B124" s="87" t="s">
        <v>479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  <c r="JP124" s="96"/>
      <c r="JQ124" s="89"/>
      <c r="JR124" s="89"/>
      <c r="JS124" s="89"/>
      <c r="JT124" s="89"/>
      <c r="JU124" s="89"/>
      <c r="JV124" s="89"/>
      <c r="JW124" s="89"/>
      <c r="JX124" s="89"/>
      <c r="JY124" s="89"/>
      <c r="JZ124" s="89"/>
      <c r="KA124" s="89"/>
      <c r="KB124" s="89"/>
    </row>
    <row r="125" spans="1:288" s="74" customFormat="1">
      <c r="A125" s="94" t="s">
        <v>934</v>
      </c>
      <c r="B125" s="87" t="s">
        <v>968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96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</row>
    <row r="126" spans="1:288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  <c r="JP126" s="96"/>
      <c r="JQ126" s="89"/>
      <c r="JR126" s="89"/>
      <c r="JS126" s="89"/>
      <c r="JT126" s="89"/>
      <c r="JU126" s="89"/>
      <c r="JV126" s="89"/>
      <c r="JW126" s="89"/>
      <c r="JX126" s="89"/>
      <c r="JY126" s="89"/>
      <c r="JZ126" s="89"/>
      <c r="KA126" s="89"/>
      <c r="KB126" s="89"/>
    </row>
    <row r="127" spans="1:288" s="104" customFormat="1" ht="17.25" thickBot="1">
      <c r="A127" s="9" t="s">
        <v>484</v>
      </c>
      <c r="B127" s="9" t="s">
        <v>969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0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</row>
    <row r="128" spans="1:288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  <c r="JP128" s="96"/>
      <c r="JQ128" s="93"/>
      <c r="JR128" s="93"/>
      <c r="JS128" s="93"/>
      <c r="JT128" s="93"/>
      <c r="JU128" s="93"/>
      <c r="JV128" s="93"/>
      <c r="JW128" s="93"/>
      <c r="JX128" s="93"/>
      <c r="JY128" s="93"/>
      <c r="JZ128" s="93"/>
      <c r="KA128" s="93"/>
      <c r="KB128" s="93"/>
    </row>
    <row r="129" spans="1:288" s="74" customFormat="1">
      <c r="A129" s="86" t="s">
        <v>970</v>
      </c>
      <c r="B129" s="87" t="s">
        <v>487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  <c r="JP129" s="96"/>
      <c r="JQ129" s="89"/>
      <c r="JR129" s="89"/>
      <c r="JS129" s="89"/>
      <c r="JT129" s="89"/>
      <c r="JU129" s="89"/>
      <c r="JV129" s="89"/>
      <c r="JW129" s="89"/>
      <c r="JX129" s="89"/>
      <c r="JY129" s="89"/>
      <c r="JZ129" s="89"/>
      <c r="KA129" s="89"/>
      <c r="KB129" s="89"/>
    </row>
    <row r="130" spans="1:288" s="74" customFormat="1">
      <c r="A130" s="86" t="s">
        <v>971</v>
      </c>
      <c r="B130" s="87" t="s">
        <v>489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  <c r="JP130" s="96"/>
      <c r="JQ130" s="89"/>
      <c r="JR130" s="89"/>
      <c r="JS130" s="89"/>
      <c r="JT130" s="89"/>
      <c r="JU130" s="89"/>
      <c r="JV130" s="89"/>
      <c r="JW130" s="89"/>
      <c r="JX130" s="89"/>
      <c r="JY130" s="89"/>
      <c r="JZ130" s="89"/>
      <c r="KA130" s="89"/>
      <c r="KB130" s="89"/>
    </row>
    <row r="131" spans="1:288" s="74" customFormat="1">
      <c r="A131" s="86" t="s">
        <v>972</v>
      </c>
      <c r="B131" s="87" t="s">
        <v>973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96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</row>
    <row r="132" spans="1:288" s="74" customFormat="1">
      <c r="A132" s="86" t="s">
        <v>492</v>
      </c>
      <c r="B132" s="87" t="s">
        <v>493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96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</row>
    <row r="133" spans="1:288" s="74" customFormat="1">
      <c r="A133" s="86" t="s">
        <v>974</v>
      </c>
      <c r="B133" s="87" t="s">
        <v>495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96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</row>
    <row r="134" spans="1:288" s="74" customFormat="1">
      <c r="A134" s="86" t="s">
        <v>496</v>
      </c>
      <c r="B134" s="87" t="s">
        <v>497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  <c r="JP134" s="96"/>
      <c r="JQ134" s="89"/>
      <c r="JR134" s="89"/>
      <c r="JS134" s="89"/>
      <c r="JT134" s="89"/>
      <c r="JU134" s="89"/>
      <c r="JV134" s="89"/>
      <c r="JW134" s="89"/>
      <c r="JX134" s="89"/>
      <c r="JY134" s="89"/>
      <c r="JZ134" s="89"/>
      <c r="KA134" s="89"/>
      <c r="KB134" s="89"/>
    </row>
    <row r="135" spans="1:288" s="74" customFormat="1">
      <c r="A135" s="86" t="s">
        <v>498</v>
      </c>
      <c r="B135" s="87" t="s">
        <v>499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  <c r="JP135" s="96"/>
      <c r="JQ135" s="89"/>
      <c r="JR135" s="89"/>
      <c r="JS135" s="89"/>
      <c r="JT135" s="89"/>
      <c r="JU135" s="89"/>
      <c r="JV135" s="89"/>
      <c r="JW135" s="89"/>
      <c r="JX135" s="89"/>
      <c r="JY135" s="89"/>
      <c r="JZ135" s="89"/>
      <c r="KA135" s="89"/>
      <c r="KB135" s="89"/>
    </row>
    <row r="136" spans="1:288" s="74" customFormat="1">
      <c r="A136" s="86" t="s">
        <v>500</v>
      </c>
      <c r="B136" s="87" t="s">
        <v>501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  <c r="JP136" s="96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</row>
    <row r="137" spans="1:288" s="74" customFormat="1">
      <c r="A137" s="86" t="s">
        <v>502</v>
      </c>
      <c r="B137" s="87" t="s">
        <v>503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  <c r="JP137" s="96"/>
      <c r="JQ137" s="89"/>
      <c r="JR137" s="89"/>
      <c r="JS137" s="89"/>
      <c r="JT137" s="89"/>
      <c r="JU137" s="89"/>
      <c r="JV137" s="89"/>
      <c r="JW137" s="89"/>
      <c r="JX137" s="89"/>
      <c r="JY137" s="89"/>
      <c r="JZ137" s="89"/>
      <c r="KA137" s="89"/>
      <c r="KB137" s="89"/>
    </row>
    <row r="138" spans="1:288" s="74" customFormat="1">
      <c r="A138" s="86" t="s">
        <v>504</v>
      </c>
      <c r="B138" s="87" t="s">
        <v>505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96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</row>
    <row r="139" spans="1:288" s="74" customFormat="1">
      <c r="A139" s="86" t="s">
        <v>506</v>
      </c>
      <c r="B139" s="87" t="s">
        <v>507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  <c r="JP139" s="96"/>
      <c r="JQ139" s="89"/>
      <c r="JR139" s="89"/>
      <c r="JS139" s="89"/>
      <c r="JT139" s="89"/>
      <c r="JU139" s="89"/>
      <c r="JV139" s="89"/>
      <c r="JW139" s="89"/>
      <c r="JX139" s="89"/>
      <c r="JY139" s="89"/>
      <c r="JZ139" s="89"/>
      <c r="KA139" s="89"/>
      <c r="KB139" s="89"/>
    </row>
    <row r="140" spans="1:288" s="74" customFormat="1">
      <c r="A140" s="86" t="s">
        <v>508</v>
      </c>
      <c r="B140" s="87" t="s">
        <v>509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  <c r="JP140" s="96"/>
      <c r="JQ140" s="89"/>
      <c r="JR140" s="89"/>
      <c r="JS140" s="89"/>
      <c r="JT140" s="89"/>
      <c r="JU140" s="89"/>
      <c r="JV140" s="89"/>
      <c r="JW140" s="89"/>
      <c r="JX140" s="89"/>
      <c r="JY140" s="89"/>
      <c r="JZ140" s="89"/>
      <c r="KA140" s="89"/>
      <c r="KB140" s="89"/>
    </row>
    <row r="141" spans="1:288" s="74" customFormat="1">
      <c r="A141" s="86" t="s">
        <v>510</v>
      </c>
      <c r="B141" s="87" t="s">
        <v>511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96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</row>
    <row r="142" spans="1:288" s="74" customFormat="1">
      <c r="A142" s="86" t="s">
        <v>512</v>
      </c>
      <c r="B142" s="87" t="s">
        <v>513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  <c r="JP142" s="96"/>
      <c r="JQ142" s="89"/>
      <c r="JR142" s="89"/>
      <c r="JS142" s="89"/>
      <c r="JT142" s="89"/>
      <c r="JU142" s="89"/>
      <c r="JV142" s="89"/>
      <c r="JW142" s="89"/>
      <c r="JX142" s="89"/>
      <c r="JY142" s="89"/>
      <c r="JZ142" s="89"/>
      <c r="KA142" s="89"/>
      <c r="KB142" s="89"/>
    </row>
    <row r="143" spans="1:288" s="74" customFormat="1">
      <c r="A143" s="86" t="s">
        <v>514</v>
      </c>
      <c r="B143" s="87" t="s">
        <v>515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  <c r="JP143" s="96"/>
      <c r="JQ143" s="89"/>
      <c r="JR143" s="89"/>
      <c r="JS143" s="89"/>
      <c r="JT143" s="89"/>
      <c r="JU143" s="89"/>
      <c r="JV143" s="89"/>
      <c r="JW143" s="89"/>
      <c r="JX143" s="89"/>
      <c r="JY143" s="89"/>
      <c r="JZ143" s="89"/>
      <c r="KA143" s="89"/>
      <c r="KB143" s="89"/>
    </row>
    <row r="144" spans="1:288" s="74" customFormat="1">
      <c r="A144" s="86" t="s">
        <v>516</v>
      </c>
      <c r="B144" s="87" t="s">
        <v>517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  <c r="JP144" s="96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</row>
    <row r="145" spans="1:288" s="74" customFormat="1">
      <c r="A145" s="86" t="s">
        <v>518</v>
      </c>
      <c r="B145" s="87" t="s">
        <v>519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  <c r="JP145" s="96"/>
      <c r="JQ145" s="89"/>
      <c r="JR145" s="89"/>
      <c r="JS145" s="89"/>
      <c r="JT145" s="89"/>
      <c r="JU145" s="89"/>
      <c r="JV145" s="89"/>
      <c r="JW145" s="89"/>
      <c r="JX145" s="89"/>
      <c r="JY145" s="89"/>
      <c r="JZ145" s="89"/>
      <c r="KA145" s="89"/>
      <c r="KB145" s="89"/>
    </row>
    <row r="146" spans="1:288" s="74" customFormat="1">
      <c r="A146" s="86" t="s">
        <v>520</v>
      </c>
      <c r="B146" s="87" t="s">
        <v>521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  <c r="JP146" s="96"/>
      <c r="JQ146" s="89"/>
      <c r="JR146" s="89"/>
      <c r="JS146" s="89"/>
      <c r="JT146" s="89"/>
      <c r="JU146" s="89"/>
      <c r="JV146" s="89"/>
      <c r="JW146" s="89"/>
      <c r="JX146" s="89"/>
      <c r="JY146" s="89"/>
      <c r="JZ146" s="89"/>
      <c r="KA146" s="89"/>
      <c r="KB146" s="89"/>
    </row>
    <row r="147" spans="1:288" s="74" customFormat="1">
      <c r="A147" s="86" t="s">
        <v>975</v>
      </c>
      <c r="B147" s="87" t="s">
        <v>523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96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</row>
    <row r="148" spans="1:288" s="74" customFormat="1">
      <c r="A148" s="86" t="s">
        <v>976</v>
      </c>
      <c r="B148" s="87" t="s">
        <v>525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  <c r="JP148" s="96"/>
      <c r="JQ148" s="89"/>
      <c r="JR148" s="89"/>
      <c r="JS148" s="89"/>
      <c r="JT148" s="89"/>
      <c r="JU148" s="89"/>
      <c r="JV148" s="89"/>
      <c r="JW148" s="89"/>
      <c r="JX148" s="89"/>
      <c r="JY148" s="89"/>
      <c r="JZ148" s="89"/>
      <c r="KA148" s="89"/>
      <c r="KB148" s="89"/>
    </row>
    <row r="149" spans="1:288" s="74" customFormat="1">
      <c r="A149" s="86" t="s">
        <v>526</v>
      </c>
      <c r="B149" s="87" t="s">
        <v>527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96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</row>
    <row r="150" spans="1:288" s="74" customFormat="1">
      <c r="A150" s="86" t="s">
        <v>977</v>
      </c>
      <c r="B150" s="87" t="s">
        <v>529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  <c r="JP150" s="96"/>
      <c r="JQ150" s="89"/>
      <c r="JR150" s="89"/>
      <c r="JS150" s="89"/>
      <c r="JT150" s="89"/>
      <c r="JU150" s="89"/>
      <c r="JV150" s="89"/>
      <c r="JW150" s="89"/>
      <c r="JX150" s="89"/>
      <c r="JY150" s="89"/>
      <c r="JZ150" s="89"/>
      <c r="KA150" s="89"/>
      <c r="KB150" s="89"/>
    </row>
    <row r="151" spans="1:288" s="74" customFormat="1">
      <c r="A151" s="86" t="s">
        <v>530</v>
      </c>
      <c r="B151" s="87" t="s">
        <v>531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96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</row>
    <row r="152" spans="1:288" s="74" customFormat="1">
      <c r="A152" s="86" t="s">
        <v>978</v>
      </c>
      <c r="B152" s="87" t="s">
        <v>979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  <c r="JP152" s="96"/>
      <c r="JQ152" s="89"/>
      <c r="JR152" s="89"/>
      <c r="JS152" s="89"/>
      <c r="JT152" s="89"/>
      <c r="JU152" s="89"/>
      <c r="JV152" s="89"/>
      <c r="JW152" s="89"/>
      <c r="JX152" s="89"/>
      <c r="JY152" s="89"/>
      <c r="JZ152" s="89"/>
      <c r="KA152" s="89"/>
      <c r="KB152" s="89"/>
    </row>
    <row r="153" spans="1:288" s="74" customFormat="1">
      <c r="A153" s="86" t="s">
        <v>980</v>
      </c>
      <c r="B153" s="87" t="s">
        <v>981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  <c r="JP153" s="96"/>
      <c r="JQ153" s="89"/>
      <c r="JR153" s="89"/>
      <c r="JS153" s="89"/>
      <c r="JT153" s="89"/>
      <c r="JU153" s="89"/>
      <c r="JV153" s="89"/>
      <c r="JW153" s="89"/>
      <c r="JX153" s="89"/>
      <c r="JY153" s="89"/>
      <c r="JZ153" s="89"/>
      <c r="KA153" s="89"/>
      <c r="KB153" s="89"/>
    </row>
    <row r="154" spans="1:288" s="74" customFormat="1">
      <c r="A154" s="86" t="s">
        <v>982</v>
      </c>
      <c r="B154" s="87" t="s">
        <v>537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  <c r="JP154" s="96"/>
      <c r="JQ154" s="89"/>
      <c r="JR154" s="89"/>
      <c r="JS154" s="89"/>
      <c r="JT154" s="89"/>
      <c r="JU154" s="89"/>
      <c r="JV154" s="89"/>
      <c r="JW154" s="89"/>
      <c r="JX154" s="89"/>
      <c r="JY154" s="89"/>
      <c r="JZ154" s="89"/>
      <c r="KA154" s="89"/>
      <c r="KB154" s="89"/>
    </row>
    <row r="155" spans="1:288" s="74" customFormat="1">
      <c r="A155" s="86" t="s">
        <v>539</v>
      </c>
      <c r="B155" s="87" t="s">
        <v>540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96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</row>
    <row r="156" spans="1:288" s="74" customFormat="1">
      <c r="A156" s="86" t="s">
        <v>541</v>
      </c>
      <c r="B156" s="87" t="s">
        <v>983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  <c r="JP156" s="96"/>
      <c r="JQ156" s="89"/>
      <c r="JR156" s="89"/>
      <c r="JS156" s="89"/>
      <c r="JT156" s="89"/>
      <c r="JU156" s="89"/>
      <c r="JV156" s="89"/>
      <c r="JW156" s="89"/>
      <c r="JX156" s="89"/>
      <c r="JY156" s="89"/>
      <c r="JZ156" s="89"/>
      <c r="KA156" s="89"/>
      <c r="KB156" s="89"/>
    </row>
    <row r="157" spans="1:288" s="74" customFormat="1">
      <c r="A157" s="86" t="s">
        <v>984</v>
      </c>
      <c r="B157" s="87" t="s">
        <v>985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  <c r="JP157" s="96"/>
      <c r="JQ157" s="89"/>
      <c r="JR157" s="89"/>
      <c r="JS157" s="89"/>
      <c r="JT157" s="89"/>
      <c r="JU157" s="89"/>
      <c r="JV157" s="89"/>
      <c r="JW157" s="89"/>
      <c r="JX157" s="89"/>
      <c r="JY157" s="89"/>
      <c r="JZ157" s="89"/>
      <c r="KA157" s="89"/>
      <c r="KB157" s="89"/>
    </row>
    <row r="158" spans="1:288" s="74" customFormat="1">
      <c r="A158" s="86" t="s">
        <v>543</v>
      </c>
      <c r="B158" s="87" t="s">
        <v>544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  <c r="JP158" s="96"/>
      <c r="JQ158" s="89"/>
      <c r="JR158" s="89"/>
      <c r="JS158" s="89"/>
      <c r="JT158" s="89"/>
      <c r="JU158" s="89"/>
      <c r="JV158" s="89"/>
      <c r="JW158" s="89"/>
      <c r="JX158" s="89"/>
      <c r="JY158" s="89"/>
      <c r="JZ158" s="89"/>
      <c r="KA158" s="89"/>
      <c r="KB158" s="89"/>
    </row>
    <row r="159" spans="1:288" s="74" customFormat="1">
      <c r="A159" s="86" t="s">
        <v>545</v>
      </c>
      <c r="B159" s="87" t="s">
        <v>546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  <c r="JP159" s="96"/>
      <c r="JQ159" s="89"/>
      <c r="JR159" s="89"/>
      <c r="JS159" s="89"/>
      <c r="JT159" s="89"/>
      <c r="JU159" s="89"/>
      <c r="JV159" s="89"/>
      <c r="JW159" s="89"/>
      <c r="JX159" s="89"/>
      <c r="JY159" s="89"/>
      <c r="JZ159" s="89"/>
      <c r="KA159" s="89"/>
      <c r="KB159" s="89"/>
    </row>
    <row r="160" spans="1:288" s="74" customFormat="1">
      <c r="A160" s="86" t="s">
        <v>547</v>
      </c>
      <c r="B160" s="87" t="s">
        <v>548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  <c r="JP160" s="96"/>
      <c r="JQ160" s="89"/>
      <c r="JR160" s="89"/>
      <c r="JS160" s="89"/>
      <c r="JT160" s="89"/>
      <c r="JU160" s="89"/>
      <c r="JV160" s="89"/>
      <c r="JW160" s="89"/>
      <c r="JX160" s="89"/>
      <c r="JY160" s="89"/>
      <c r="JZ160" s="89"/>
      <c r="KA160" s="89"/>
      <c r="KB160" s="89"/>
    </row>
    <row r="161" spans="1:288" s="74" customFormat="1">
      <c r="A161" s="86" t="s">
        <v>986</v>
      </c>
      <c r="B161" s="87" t="s">
        <v>550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  <c r="JP161" s="96"/>
      <c r="JQ161" s="89"/>
      <c r="JR161" s="89"/>
      <c r="JS161" s="89"/>
      <c r="JT161" s="89"/>
      <c r="JU161" s="89"/>
      <c r="JV161" s="89"/>
      <c r="JW161" s="89"/>
      <c r="JX161" s="89"/>
      <c r="JY161" s="89"/>
      <c r="JZ161" s="89"/>
      <c r="KA161" s="89"/>
      <c r="KB161" s="89"/>
    </row>
    <row r="162" spans="1:288" s="74" customFormat="1">
      <c r="A162" s="86" t="s">
        <v>551</v>
      </c>
      <c r="B162" s="87" t="s">
        <v>552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  <c r="JP162" s="96"/>
      <c r="JQ162" s="89"/>
      <c r="JR162" s="89"/>
      <c r="JS162" s="89"/>
      <c r="JT162" s="89"/>
      <c r="JU162" s="89"/>
      <c r="JV162" s="89"/>
      <c r="JW162" s="89"/>
      <c r="JX162" s="89"/>
      <c r="JY162" s="89"/>
      <c r="JZ162" s="89"/>
      <c r="KA162" s="89"/>
      <c r="KB162" s="89"/>
    </row>
    <row r="163" spans="1:288">
      <c r="A163" s="86" t="s">
        <v>553</v>
      </c>
      <c r="B163" s="87" t="s">
        <v>554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9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</row>
    <row r="164" spans="1:288" s="74" customFormat="1">
      <c r="A164" s="86" t="s">
        <v>987</v>
      </c>
      <c r="B164" s="87" t="s">
        <v>988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  <c r="JP164" s="96"/>
      <c r="JQ164" s="89"/>
      <c r="JR164" s="89"/>
      <c r="JS164" s="89"/>
      <c r="JT164" s="89"/>
      <c r="JU164" s="89"/>
      <c r="JV164" s="89"/>
      <c r="JW164" s="89"/>
      <c r="JX164" s="89"/>
      <c r="JY164" s="89"/>
      <c r="JZ164" s="89"/>
      <c r="KA164" s="89"/>
      <c r="KB164" s="89"/>
    </row>
    <row r="165" spans="1:288" s="74" customFormat="1">
      <c r="A165" s="86" t="s">
        <v>557</v>
      </c>
      <c r="B165" s="87" t="s">
        <v>558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  <c r="JP165" s="96"/>
      <c r="JQ165" s="89"/>
      <c r="JR165" s="89"/>
      <c r="JS165" s="89"/>
      <c r="JT165" s="89"/>
      <c r="JU165" s="89"/>
      <c r="JV165" s="89"/>
      <c r="JW165" s="89"/>
      <c r="JX165" s="89"/>
      <c r="JY165" s="89"/>
      <c r="JZ165" s="89"/>
      <c r="KA165" s="89"/>
      <c r="KB165" s="89"/>
    </row>
    <row r="166" spans="1:288" s="74" customFormat="1">
      <c r="A166" s="86" t="s">
        <v>989</v>
      </c>
      <c r="B166" s="87" t="s">
        <v>564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96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</row>
    <row r="167" spans="1:288" s="74" customFormat="1">
      <c r="A167" s="86" t="s">
        <v>990</v>
      </c>
      <c r="B167" s="87" t="s">
        <v>568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  <c r="JP167" s="96"/>
      <c r="JQ167" s="89"/>
      <c r="JR167" s="89"/>
      <c r="JS167" s="89"/>
      <c r="JT167" s="89"/>
      <c r="JU167" s="89"/>
      <c r="JV167" s="89"/>
      <c r="JW167" s="89"/>
      <c r="JX167" s="89"/>
      <c r="JY167" s="89"/>
      <c r="JZ167" s="89"/>
      <c r="KA167" s="89"/>
      <c r="KB167" s="89"/>
    </row>
    <row r="168" spans="1:288" s="74" customFormat="1">
      <c r="A168" s="86" t="s">
        <v>991</v>
      </c>
      <c r="B168" s="87" t="s">
        <v>570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96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</row>
    <row r="169" spans="1:288" s="74" customFormat="1">
      <c r="A169" s="86" t="s">
        <v>992</v>
      </c>
      <c r="B169" s="87" t="s">
        <v>572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96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</row>
    <row r="170" spans="1:288" s="74" customFormat="1">
      <c r="A170" s="86" t="s">
        <v>573</v>
      </c>
      <c r="B170" s="87" t="s">
        <v>574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  <c r="JP170" s="96"/>
      <c r="JQ170" s="89"/>
      <c r="JR170" s="89"/>
      <c r="JS170" s="89"/>
      <c r="JT170" s="89"/>
      <c r="JU170" s="89"/>
      <c r="JV170" s="89"/>
      <c r="JW170" s="89"/>
      <c r="JX170" s="89"/>
      <c r="JY170" s="89"/>
      <c r="JZ170" s="89"/>
      <c r="KA170" s="89"/>
      <c r="KB170" s="89"/>
    </row>
    <row r="171" spans="1:288" s="74" customFormat="1">
      <c r="A171" s="86" t="s">
        <v>575</v>
      </c>
      <c r="B171" s="87" t="s">
        <v>576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  <c r="JP171" s="96"/>
      <c r="JQ171" s="89"/>
      <c r="JR171" s="89"/>
      <c r="JS171" s="89"/>
      <c r="JT171" s="89"/>
      <c r="JU171" s="89"/>
      <c r="JV171" s="89"/>
      <c r="JW171" s="89"/>
      <c r="JX171" s="89"/>
      <c r="JY171" s="89"/>
      <c r="JZ171" s="89"/>
      <c r="KA171" s="89"/>
      <c r="KB171" s="89"/>
    </row>
    <row r="172" spans="1:288" s="74" customFormat="1">
      <c r="A172" s="86" t="s">
        <v>577</v>
      </c>
      <c r="B172" s="87" t="s">
        <v>578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  <c r="JP172" s="96"/>
      <c r="JQ172" s="89"/>
      <c r="JR172" s="89"/>
      <c r="JS172" s="89"/>
      <c r="JT172" s="89"/>
      <c r="JU172" s="89"/>
      <c r="JV172" s="89"/>
      <c r="JW172" s="89"/>
      <c r="JX172" s="89"/>
      <c r="JY172" s="89"/>
      <c r="JZ172" s="89"/>
      <c r="KA172" s="89"/>
      <c r="KB172" s="89"/>
    </row>
    <row r="173" spans="1:288" s="74" customFormat="1">
      <c r="A173" s="86" t="s">
        <v>579</v>
      </c>
      <c r="B173" s="87" t="s">
        <v>580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  <c r="JP173" s="96"/>
      <c r="JQ173" s="89"/>
      <c r="JR173" s="89"/>
      <c r="JS173" s="89"/>
      <c r="JT173" s="89"/>
      <c r="JU173" s="89"/>
      <c r="JV173" s="89"/>
      <c r="JW173" s="89"/>
      <c r="JX173" s="89"/>
      <c r="JY173" s="89"/>
      <c r="JZ173" s="89"/>
      <c r="KA173" s="89"/>
      <c r="KB173" s="89"/>
    </row>
    <row r="174" spans="1:288" s="74" customFormat="1">
      <c r="A174" s="86" t="s">
        <v>993</v>
      </c>
      <c r="B174" s="87" t="s">
        <v>994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  <c r="JP174" s="96"/>
      <c r="JQ174" s="89"/>
      <c r="JR174" s="89"/>
      <c r="JS174" s="89"/>
      <c r="JT174" s="89"/>
      <c r="JU174" s="89"/>
      <c r="JV174" s="89"/>
      <c r="JW174" s="89"/>
      <c r="JX174" s="89"/>
      <c r="JY174" s="89"/>
      <c r="JZ174" s="89"/>
      <c r="KA174" s="89"/>
      <c r="KB174" s="89"/>
    </row>
    <row r="175" spans="1:288" s="74" customFormat="1">
      <c r="A175" s="86" t="s">
        <v>995</v>
      </c>
      <c r="B175" s="87" t="s">
        <v>588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  <c r="JP175" s="96"/>
      <c r="JQ175" s="89"/>
      <c r="JR175" s="89"/>
      <c r="JS175" s="89"/>
      <c r="JT175" s="89"/>
      <c r="JU175" s="89"/>
      <c r="JV175" s="89"/>
      <c r="JW175" s="89"/>
      <c r="JX175" s="89"/>
      <c r="JY175" s="89"/>
      <c r="JZ175" s="89"/>
      <c r="KA175" s="89"/>
      <c r="KB175" s="89"/>
    </row>
    <row r="176" spans="1:288" s="74" customFormat="1">
      <c r="A176" s="86" t="s">
        <v>996</v>
      </c>
      <c r="B176" s="87" t="s">
        <v>590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  <c r="JP176" s="96"/>
      <c r="JQ176" s="89"/>
      <c r="JR176" s="89"/>
      <c r="JS176" s="89"/>
      <c r="JT176" s="89"/>
      <c r="JU176" s="89"/>
      <c r="JV176" s="89"/>
      <c r="JW176" s="89"/>
      <c r="JX176" s="89"/>
      <c r="JY176" s="89"/>
      <c r="JZ176" s="89"/>
      <c r="KA176" s="89"/>
      <c r="KB176" s="89"/>
    </row>
    <row r="177" spans="1:288" s="74" customFormat="1">
      <c r="A177" s="86" t="s">
        <v>997</v>
      </c>
      <c r="B177" s="87" t="s">
        <v>592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  <c r="JP177" s="96"/>
      <c r="JQ177" s="89"/>
      <c r="JR177" s="89"/>
      <c r="JS177" s="89"/>
      <c r="JT177" s="89"/>
      <c r="JU177" s="89"/>
      <c r="JV177" s="89"/>
      <c r="JW177" s="89"/>
      <c r="JX177" s="89"/>
      <c r="JY177" s="89"/>
      <c r="JZ177" s="89"/>
      <c r="KA177" s="89"/>
      <c r="KB177" s="89"/>
    </row>
    <row r="178" spans="1:288">
      <c r="A178" s="86" t="s">
        <v>593</v>
      </c>
      <c r="B178" s="87" t="s">
        <v>594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9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</row>
    <row r="179" spans="1:288" s="74" customFormat="1">
      <c r="A179" s="86" t="s">
        <v>595</v>
      </c>
      <c r="B179" s="87" t="s">
        <v>596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  <c r="JP179" s="96"/>
      <c r="JQ179" s="89"/>
      <c r="JR179" s="89"/>
      <c r="JS179" s="89"/>
      <c r="JT179" s="89"/>
      <c r="JU179" s="89"/>
      <c r="JV179" s="89"/>
      <c r="JW179" s="89"/>
      <c r="JX179" s="89"/>
      <c r="JY179" s="89"/>
      <c r="JZ179" s="89"/>
      <c r="KA179" s="89"/>
      <c r="KB179" s="89"/>
    </row>
    <row r="180" spans="1:288" s="74" customFormat="1">
      <c r="A180" s="86" t="s">
        <v>998</v>
      </c>
      <c r="B180" s="87" t="s">
        <v>999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96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</row>
    <row r="181" spans="1:288" s="74" customFormat="1">
      <c r="A181" s="86" t="s">
        <v>1000</v>
      </c>
      <c r="B181" s="87" t="s">
        <v>600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  <c r="JP181" s="96"/>
      <c r="JQ181" s="89"/>
      <c r="JR181" s="89"/>
      <c r="JS181" s="89"/>
      <c r="JT181" s="89"/>
      <c r="JU181" s="89"/>
      <c r="JV181" s="89"/>
      <c r="JW181" s="89"/>
      <c r="JX181" s="89"/>
      <c r="JY181" s="89"/>
      <c r="JZ181" s="89"/>
      <c r="KA181" s="89"/>
      <c r="KB181" s="89"/>
    </row>
    <row r="182" spans="1:288" s="74" customFormat="1">
      <c r="A182" s="86" t="s">
        <v>934</v>
      </c>
      <c r="B182" s="87" t="s">
        <v>935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  <c r="JP182" s="96"/>
      <c r="JQ182" s="89"/>
      <c r="JR182" s="89"/>
      <c r="JS182" s="89"/>
      <c r="JT182" s="89"/>
      <c r="JU182" s="89"/>
      <c r="JV182" s="89"/>
      <c r="JW182" s="89"/>
      <c r="JX182" s="89"/>
      <c r="JY182" s="89"/>
      <c r="JZ182" s="89"/>
      <c r="KA182" s="89"/>
      <c r="KB182" s="89"/>
    </row>
    <row r="183" spans="1:288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  <c r="JP183" s="96"/>
      <c r="JQ183" s="89"/>
      <c r="JR183" s="89"/>
      <c r="JS183" s="89"/>
      <c r="JT183" s="89"/>
      <c r="JU183" s="89"/>
      <c r="JV183" s="89"/>
      <c r="JW183" s="89"/>
      <c r="JX183" s="89"/>
      <c r="JY183" s="89"/>
      <c r="JZ183" s="89"/>
      <c r="KA183" s="89"/>
      <c r="KB183" s="89"/>
    </row>
    <row r="184" spans="1:288" s="104" customFormat="1" ht="17.25" thickBot="1">
      <c r="A184" s="9" t="s">
        <v>605</v>
      </c>
      <c r="B184" s="9" t="s">
        <v>1001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0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</row>
    <row r="185" spans="1:288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  <c r="JP185" s="96"/>
      <c r="JQ185" s="93"/>
      <c r="JR185" s="93"/>
      <c r="JS185" s="93"/>
      <c r="JT185" s="93"/>
      <c r="JU185" s="93"/>
      <c r="JV185" s="93"/>
      <c r="JW185" s="93"/>
      <c r="JX185" s="93"/>
      <c r="JY185" s="93"/>
      <c r="JZ185" s="93"/>
      <c r="KA185" s="93"/>
      <c r="KB185" s="93"/>
    </row>
    <row r="186" spans="1:288" s="74" customFormat="1">
      <c r="A186" s="86" t="s">
        <v>607</v>
      </c>
      <c r="B186" s="87" t="s">
        <v>1002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  <c r="JP186" s="96"/>
      <c r="JQ186" s="89"/>
      <c r="JR186" s="89"/>
      <c r="JS186" s="89"/>
      <c r="JT186" s="89"/>
      <c r="JU186" s="89"/>
      <c r="JV186" s="89"/>
      <c r="JW186" s="89"/>
      <c r="JX186" s="89"/>
      <c r="JY186" s="89"/>
      <c r="JZ186" s="89"/>
      <c r="KA186" s="89"/>
      <c r="KB186" s="89"/>
    </row>
    <row r="187" spans="1:288" s="74" customFormat="1">
      <c r="A187" s="86" t="s">
        <v>609</v>
      </c>
      <c r="B187" s="87" t="s">
        <v>610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  <c r="JP187" s="96"/>
      <c r="JQ187" s="89"/>
      <c r="JR187" s="89"/>
      <c r="JS187" s="89"/>
      <c r="JT187" s="89"/>
      <c r="JU187" s="89"/>
      <c r="JV187" s="89"/>
      <c r="JW187" s="89"/>
      <c r="JX187" s="89"/>
      <c r="JY187" s="89"/>
      <c r="JZ187" s="89"/>
      <c r="KA187" s="89"/>
      <c r="KB187" s="89"/>
    </row>
    <row r="188" spans="1:288" s="74" customFormat="1">
      <c r="A188" s="86" t="s">
        <v>611</v>
      </c>
      <c r="B188" s="87" t="s">
        <v>612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  <c r="JP188" s="96"/>
      <c r="JQ188" s="89"/>
      <c r="JR188" s="89"/>
      <c r="JS188" s="89"/>
      <c r="JT188" s="89"/>
      <c r="JU188" s="89"/>
      <c r="JV188" s="89"/>
      <c r="JW188" s="89"/>
      <c r="JX188" s="89"/>
      <c r="JY188" s="89"/>
      <c r="JZ188" s="89"/>
      <c r="KA188" s="89"/>
      <c r="KB188" s="89"/>
    </row>
    <row r="189" spans="1:288" s="74" customFormat="1">
      <c r="A189" s="86" t="s">
        <v>613</v>
      </c>
      <c r="B189" s="87" t="s">
        <v>614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  <c r="JP189" s="96"/>
      <c r="JQ189" s="89"/>
      <c r="JR189" s="89"/>
      <c r="JS189" s="89"/>
      <c r="JT189" s="89"/>
      <c r="JU189" s="89"/>
      <c r="JV189" s="89"/>
      <c r="JW189" s="89"/>
      <c r="JX189" s="89"/>
      <c r="JY189" s="89"/>
      <c r="JZ189" s="89"/>
      <c r="KA189" s="89"/>
      <c r="KB189" s="89"/>
    </row>
    <row r="190" spans="1:288" s="74" customFormat="1">
      <c r="A190" s="86" t="s">
        <v>615</v>
      </c>
      <c r="B190" s="87" t="s">
        <v>1003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96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</row>
    <row r="191" spans="1:288" s="74" customFormat="1">
      <c r="A191" s="86" t="s">
        <v>617</v>
      </c>
      <c r="B191" s="87" t="s">
        <v>618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  <c r="JP191" s="96"/>
      <c r="JQ191" s="89"/>
      <c r="JR191" s="89"/>
      <c r="JS191" s="89"/>
      <c r="JT191" s="89"/>
      <c r="JU191" s="89"/>
      <c r="JV191" s="89"/>
      <c r="JW191" s="89"/>
      <c r="JX191" s="89"/>
      <c r="JY191" s="89"/>
      <c r="JZ191" s="89"/>
      <c r="KA191" s="89"/>
      <c r="KB191" s="89"/>
    </row>
    <row r="192" spans="1:288" s="74" customFormat="1">
      <c r="A192" s="86" t="s">
        <v>619</v>
      </c>
      <c r="B192" s="87" t="s">
        <v>620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  <c r="JP192" s="96"/>
      <c r="JQ192" s="89"/>
      <c r="JR192" s="89"/>
      <c r="JS192" s="89"/>
      <c r="JT192" s="89"/>
      <c r="JU192" s="89"/>
      <c r="JV192" s="89"/>
      <c r="JW192" s="89"/>
      <c r="JX192" s="89"/>
      <c r="JY192" s="89"/>
      <c r="JZ192" s="89"/>
      <c r="KA192" s="89"/>
      <c r="KB192" s="89"/>
    </row>
    <row r="193" spans="1:288" s="74" customFormat="1">
      <c r="A193" s="86" t="s">
        <v>621</v>
      </c>
      <c r="B193" s="87" t="s">
        <v>622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  <c r="JP193" s="96"/>
      <c r="JQ193" s="89"/>
      <c r="JR193" s="89"/>
      <c r="JS193" s="89"/>
      <c r="JT193" s="89"/>
      <c r="JU193" s="89"/>
      <c r="JV193" s="89"/>
      <c r="JW193" s="89"/>
      <c r="JX193" s="89"/>
      <c r="JY193" s="89"/>
      <c r="JZ193" s="89"/>
      <c r="KA193" s="89"/>
      <c r="KB193" s="89"/>
    </row>
    <row r="194" spans="1:288" s="74" customFormat="1">
      <c r="A194" s="86" t="s">
        <v>623</v>
      </c>
      <c r="B194" s="87" t="s">
        <v>624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  <c r="JP194" s="96"/>
      <c r="JQ194" s="89"/>
      <c r="JR194" s="89"/>
      <c r="JS194" s="89"/>
      <c r="JT194" s="89"/>
      <c r="JU194" s="89"/>
      <c r="JV194" s="89"/>
      <c r="JW194" s="89"/>
      <c r="JX194" s="89"/>
      <c r="JY194" s="89"/>
      <c r="JZ194" s="89"/>
      <c r="KA194" s="89"/>
      <c r="KB194" s="89"/>
    </row>
    <row r="195" spans="1:288" s="74" customFormat="1">
      <c r="A195" s="86" t="s">
        <v>625</v>
      </c>
      <c r="B195" s="87" t="s">
        <v>1004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  <c r="JP195" s="96"/>
      <c r="JQ195" s="89"/>
      <c r="JR195" s="89"/>
      <c r="JS195" s="89"/>
      <c r="JT195" s="89"/>
      <c r="JU195" s="89"/>
      <c r="JV195" s="89"/>
      <c r="JW195" s="89"/>
      <c r="JX195" s="89"/>
      <c r="JY195" s="89"/>
      <c r="JZ195" s="89"/>
      <c r="KA195" s="89"/>
      <c r="KB195" s="89"/>
    </row>
    <row r="196" spans="1:288" s="74" customFormat="1">
      <c r="A196" s="86" t="s">
        <v>627</v>
      </c>
      <c r="B196" s="87" t="s">
        <v>628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96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</row>
    <row r="197" spans="1:288" s="74" customFormat="1">
      <c r="A197" s="86" t="s">
        <v>629</v>
      </c>
      <c r="B197" s="87" t="s">
        <v>630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  <c r="JP197" s="96"/>
      <c r="JQ197" s="89"/>
      <c r="JR197" s="89"/>
      <c r="JS197" s="89"/>
      <c r="JT197" s="89"/>
      <c r="JU197" s="89"/>
      <c r="JV197" s="89"/>
      <c r="JW197" s="89"/>
      <c r="JX197" s="89"/>
      <c r="JY197" s="89"/>
      <c r="JZ197" s="89"/>
      <c r="KA197" s="89"/>
      <c r="KB197" s="89"/>
    </row>
    <row r="198" spans="1:288" s="74" customFormat="1">
      <c r="A198" s="86" t="s">
        <v>631</v>
      </c>
      <c r="B198" s="87" t="s">
        <v>1005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  <c r="JP198" s="96"/>
      <c r="JQ198" s="89"/>
      <c r="JR198" s="89"/>
      <c r="JS198" s="89"/>
      <c r="JT198" s="89"/>
      <c r="JU198" s="89"/>
      <c r="JV198" s="89"/>
      <c r="JW198" s="89"/>
      <c r="JX198" s="89"/>
      <c r="JY198" s="89"/>
      <c r="JZ198" s="89"/>
      <c r="KA198" s="89"/>
      <c r="KB198" s="89"/>
    </row>
    <row r="199" spans="1:288" s="74" customFormat="1">
      <c r="A199" s="86" t="s">
        <v>1006</v>
      </c>
      <c r="B199" s="87" t="s">
        <v>1007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  <c r="JP199" s="96"/>
      <c r="JQ199" s="89"/>
      <c r="JR199" s="89"/>
      <c r="JS199" s="89"/>
      <c r="JT199" s="89"/>
      <c r="JU199" s="89"/>
      <c r="JV199" s="89"/>
      <c r="JW199" s="89"/>
      <c r="JX199" s="89"/>
      <c r="JY199" s="89"/>
      <c r="JZ199" s="89"/>
      <c r="KA199" s="89"/>
      <c r="KB199" s="89"/>
    </row>
    <row r="200" spans="1:288" s="74" customFormat="1">
      <c r="A200" s="86" t="s">
        <v>635</v>
      </c>
      <c r="B200" s="87" t="s">
        <v>1008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  <c r="JP200" s="96"/>
      <c r="JQ200" s="89"/>
      <c r="JR200" s="89"/>
      <c r="JS200" s="89"/>
      <c r="JT200" s="89"/>
      <c r="JU200" s="89"/>
      <c r="JV200" s="89"/>
      <c r="JW200" s="89"/>
      <c r="JX200" s="89"/>
      <c r="JY200" s="89"/>
      <c r="JZ200" s="89"/>
      <c r="KA200" s="89"/>
      <c r="KB200" s="89"/>
    </row>
    <row r="201" spans="1:288" s="74" customFormat="1">
      <c r="A201" s="86" t="s">
        <v>1009</v>
      </c>
      <c r="B201" s="87" t="s">
        <v>1010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96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</row>
    <row r="202" spans="1:288" s="74" customFormat="1">
      <c r="A202" s="86" t="s">
        <v>1011</v>
      </c>
      <c r="B202" s="87" t="s">
        <v>1012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96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</row>
    <row r="203" spans="1:288" s="94" customFormat="1">
      <c r="A203" s="86" t="s">
        <v>639</v>
      </c>
      <c r="B203" s="87" t="s">
        <v>640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96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</row>
    <row r="204" spans="1:288" s="74" customFormat="1">
      <c r="A204" s="86" t="s">
        <v>1013</v>
      </c>
      <c r="B204" s="87" t="s">
        <v>642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96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</row>
    <row r="205" spans="1:288" s="74" customFormat="1">
      <c r="A205" s="86" t="s">
        <v>643</v>
      </c>
      <c r="B205" s="87" t="s">
        <v>1014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96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</row>
    <row r="206" spans="1:288" s="74" customFormat="1">
      <c r="A206" s="86" t="s">
        <v>1015</v>
      </c>
      <c r="B206" s="87" t="s">
        <v>1016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96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</row>
    <row r="207" spans="1:288" s="74" customFormat="1">
      <c r="A207" s="86" t="s">
        <v>647</v>
      </c>
      <c r="B207" s="87" t="s">
        <v>1017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96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</row>
    <row r="208" spans="1:288" s="74" customFormat="1">
      <c r="A208" s="86" t="s">
        <v>649</v>
      </c>
      <c r="B208" s="87" t="s">
        <v>1018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96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</row>
    <row r="209" spans="1:288" s="74" customFormat="1">
      <c r="A209" s="86" t="s">
        <v>1019</v>
      </c>
      <c r="B209" s="87" t="s">
        <v>652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96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</row>
    <row r="210" spans="1:288" s="74" customFormat="1">
      <c r="A210" s="86" t="s">
        <v>1020</v>
      </c>
      <c r="B210" s="87" t="s">
        <v>1021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  <c r="JP210" s="96"/>
      <c r="JQ210" s="89"/>
      <c r="JR210" s="89"/>
      <c r="JS210" s="89"/>
      <c r="JT210" s="89"/>
      <c r="JU210" s="89"/>
      <c r="JV210" s="89"/>
      <c r="JW210" s="89"/>
      <c r="JX210" s="89"/>
      <c r="JY210" s="89"/>
      <c r="JZ210" s="89"/>
      <c r="KA210" s="89"/>
      <c r="KB210" s="89"/>
    </row>
    <row r="211" spans="1:288" s="74" customFormat="1">
      <c r="A211" s="86" t="s">
        <v>655</v>
      </c>
      <c r="B211" s="87" t="s">
        <v>656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  <c r="JP211" s="96"/>
      <c r="JQ211" s="89"/>
      <c r="JR211" s="89"/>
      <c r="JS211" s="89"/>
      <c r="JT211" s="89"/>
      <c r="JU211" s="89"/>
      <c r="JV211" s="89"/>
      <c r="JW211" s="89"/>
      <c r="JX211" s="89"/>
      <c r="JY211" s="89"/>
      <c r="JZ211" s="89"/>
      <c r="KA211" s="89"/>
      <c r="KB211" s="89"/>
    </row>
    <row r="212" spans="1:288" s="74" customFormat="1">
      <c r="A212" s="86" t="s">
        <v>1022</v>
      </c>
      <c r="B212" s="87" t="s">
        <v>1023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  <c r="JP212" s="96"/>
      <c r="JQ212" s="89"/>
      <c r="JR212" s="89"/>
      <c r="JS212" s="89"/>
      <c r="JT212" s="89"/>
      <c r="JU212" s="89"/>
      <c r="JV212" s="89"/>
      <c r="JW212" s="89"/>
      <c r="JX212" s="89"/>
      <c r="JY212" s="89"/>
      <c r="JZ212" s="89"/>
      <c r="KA212" s="89"/>
      <c r="KB212" s="89"/>
    </row>
    <row r="213" spans="1:288" s="74" customFormat="1">
      <c r="A213" s="86"/>
      <c r="B213" s="87" t="s">
        <v>1024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  <c r="JP213" s="96"/>
      <c r="JQ213" s="89"/>
      <c r="JR213" s="89"/>
      <c r="JS213" s="89"/>
      <c r="JT213" s="89"/>
      <c r="JU213" s="89"/>
      <c r="JV213" s="89"/>
      <c r="JW213" s="89"/>
      <c r="JX213" s="89"/>
      <c r="JY213" s="89"/>
      <c r="JZ213" s="89"/>
      <c r="KA213" s="89"/>
      <c r="KB213" s="89"/>
    </row>
    <row r="214" spans="1:288" s="74" customFormat="1">
      <c r="A214" s="86" t="s">
        <v>934</v>
      </c>
      <c r="B214" s="87" t="s">
        <v>935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  <c r="JP214" s="96"/>
      <c r="JQ214" s="89"/>
      <c r="JR214" s="89"/>
      <c r="JS214" s="89"/>
      <c r="JT214" s="89"/>
      <c r="JU214" s="89"/>
      <c r="JV214" s="89"/>
      <c r="JW214" s="89"/>
      <c r="JX214" s="89"/>
      <c r="JY214" s="89"/>
      <c r="JZ214" s="89"/>
      <c r="KA214" s="89"/>
      <c r="KB214" s="89"/>
    </row>
    <row r="215" spans="1:288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  <c r="JP215" s="96"/>
      <c r="JQ215" s="89"/>
      <c r="JR215" s="89"/>
      <c r="JS215" s="89"/>
      <c r="JT215" s="89"/>
      <c r="JU215" s="89"/>
      <c r="JV215" s="89"/>
      <c r="JW215" s="89"/>
      <c r="JX215" s="89"/>
      <c r="JY215" s="89"/>
      <c r="JZ215" s="89"/>
      <c r="KA215" s="89"/>
      <c r="KB215" s="89"/>
    </row>
    <row r="216" spans="1:288" s="104" customFormat="1" ht="17.25" thickBot="1">
      <c r="A216" s="9" t="s">
        <v>666</v>
      </c>
      <c r="B216" s="9" t="s">
        <v>1025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0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</row>
    <row r="217" spans="1:288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  <c r="JP217" s="96"/>
      <c r="JQ217" s="93"/>
      <c r="JR217" s="93"/>
      <c r="JS217" s="93"/>
      <c r="JT217" s="93"/>
      <c r="JU217" s="93"/>
      <c r="JV217" s="93"/>
      <c r="JW217" s="93"/>
      <c r="JX217" s="93"/>
      <c r="JY217" s="93"/>
      <c r="JZ217" s="93"/>
      <c r="KA217" s="93"/>
      <c r="KB217" s="93"/>
    </row>
    <row r="218" spans="1:288" s="74" customFormat="1">
      <c r="A218" s="86" t="s">
        <v>668</v>
      </c>
      <c r="B218" s="87" t="s">
        <v>669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  <c r="JP218" s="96"/>
      <c r="JQ218" s="89"/>
      <c r="JR218" s="89"/>
      <c r="JS218" s="89"/>
      <c r="JT218" s="89"/>
      <c r="JU218" s="89"/>
      <c r="JV218" s="89"/>
      <c r="JW218" s="89"/>
      <c r="JX218" s="89"/>
      <c r="JY218" s="89"/>
      <c r="JZ218" s="89"/>
      <c r="KA218" s="89"/>
      <c r="KB218" s="89"/>
    </row>
    <row r="219" spans="1:288" s="74" customFormat="1">
      <c r="A219" s="86" t="s">
        <v>670</v>
      </c>
      <c r="B219" s="87" t="s">
        <v>671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  <c r="JP219" s="96"/>
      <c r="JQ219" s="89"/>
      <c r="JR219" s="89"/>
      <c r="JS219" s="89"/>
      <c r="JT219" s="89"/>
      <c r="JU219" s="89"/>
      <c r="JV219" s="89"/>
      <c r="JW219" s="89"/>
      <c r="JX219" s="89"/>
      <c r="JY219" s="89"/>
      <c r="JZ219" s="89"/>
      <c r="KA219" s="89"/>
      <c r="KB219" s="89"/>
    </row>
    <row r="220" spans="1:288" s="74" customFormat="1">
      <c r="A220" s="86" t="s">
        <v>674</v>
      </c>
      <c r="B220" s="87" t="s">
        <v>1026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  <c r="JP220" s="96"/>
      <c r="JQ220" s="89"/>
      <c r="JR220" s="89"/>
      <c r="JS220" s="89"/>
      <c r="JT220" s="89"/>
      <c r="JU220" s="89"/>
      <c r="JV220" s="89"/>
      <c r="JW220" s="89"/>
      <c r="JX220" s="89"/>
      <c r="JY220" s="89"/>
      <c r="JZ220" s="89"/>
      <c r="KA220" s="89"/>
      <c r="KB220" s="89"/>
    </row>
    <row r="221" spans="1:288" s="74" customFormat="1">
      <c r="A221" s="86" t="s">
        <v>676</v>
      </c>
      <c r="B221" s="87" t="s">
        <v>677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  <c r="JP221" s="96"/>
      <c r="JQ221" s="89"/>
      <c r="JR221" s="89"/>
      <c r="JS221" s="89"/>
      <c r="JT221" s="89"/>
      <c r="JU221" s="89"/>
      <c r="JV221" s="89"/>
      <c r="JW221" s="89"/>
      <c r="JX221" s="89"/>
      <c r="JY221" s="89"/>
      <c r="JZ221" s="89"/>
      <c r="KA221" s="89"/>
      <c r="KB221" s="89"/>
    </row>
    <row r="222" spans="1:288" s="74" customFormat="1">
      <c r="A222" s="86" t="s">
        <v>678</v>
      </c>
      <c r="B222" s="87" t="s">
        <v>679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  <c r="JP222" s="96"/>
      <c r="JQ222" s="89"/>
      <c r="JR222" s="89"/>
      <c r="JS222" s="89"/>
      <c r="JT222" s="89"/>
      <c r="JU222" s="89"/>
      <c r="JV222" s="89"/>
      <c r="JW222" s="89"/>
      <c r="JX222" s="89"/>
      <c r="JY222" s="89"/>
      <c r="JZ222" s="89"/>
      <c r="KA222" s="89"/>
      <c r="KB222" s="89"/>
    </row>
    <row r="223" spans="1:288" s="74" customFormat="1">
      <c r="A223" s="86" t="s">
        <v>680</v>
      </c>
      <c r="B223" s="87" t="s">
        <v>681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  <c r="JP223" s="96"/>
      <c r="JQ223" s="89"/>
      <c r="JR223" s="89"/>
      <c r="JS223" s="89"/>
      <c r="JT223" s="89"/>
      <c r="JU223" s="89"/>
      <c r="JV223" s="89"/>
      <c r="JW223" s="89"/>
      <c r="JX223" s="89"/>
      <c r="JY223" s="89"/>
      <c r="JZ223" s="89"/>
      <c r="KA223" s="89"/>
      <c r="KB223" s="89"/>
    </row>
    <row r="224" spans="1:288" s="112" customFormat="1">
      <c r="A224" s="86" t="s">
        <v>682</v>
      </c>
      <c r="B224" s="87" t="s">
        <v>683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  <c r="JP224" s="96"/>
      <c r="JQ224" s="111"/>
      <c r="JR224" s="111"/>
      <c r="JS224" s="111"/>
      <c r="JT224" s="111"/>
      <c r="JU224" s="111"/>
      <c r="JV224" s="111"/>
      <c r="JW224" s="111"/>
      <c r="JX224" s="111"/>
      <c r="JY224" s="111"/>
      <c r="JZ224" s="111"/>
      <c r="KA224" s="111"/>
      <c r="KB224" s="111"/>
    </row>
    <row r="225" spans="1:288" s="74" customFormat="1">
      <c r="A225" s="86" t="s">
        <v>684</v>
      </c>
      <c r="B225" s="87" t="s">
        <v>685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  <c r="JP225" s="96"/>
      <c r="JQ225" s="89"/>
      <c r="JR225" s="89"/>
      <c r="JS225" s="89"/>
      <c r="JT225" s="89"/>
      <c r="JU225" s="89"/>
      <c r="JV225" s="89"/>
      <c r="JW225" s="89"/>
      <c r="JX225" s="89"/>
      <c r="JY225" s="89"/>
      <c r="JZ225" s="89"/>
      <c r="KA225" s="89"/>
      <c r="KB225" s="89"/>
    </row>
    <row r="226" spans="1:288" s="74" customFormat="1">
      <c r="A226" s="86" t="s">
        <v>686</v>
      </c>
      <c r="B226" s="87" t="s">
        <v>687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  <c r="JP226" s="96"/>
      <c r="JQ226" s="89"/>
      <c r="JR226" s="89"/>
      <c r="JS226" s="89"/>
      <c r="JT226" s="89"/>
      <c r="JU226" s="89"/>
      <c r="JV226" s="89"/>
      <c r="JW226" s="89"/>
      <c r="JX226" s="89"/>
      <c r="JY226" s="89"/>
      <c r="JZ226" s="89"/>
      <c r="KA226" s="89"/>
      <c r="KB226" s="89"/>
    </row>
    <row r="227" spans="1:288" s="74" customFormat="1">
      <c r="A227" s="86" t="s">
        <v>688</v>
      </c>
      <c r="B227" s="87" t="s">
        <v>689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96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</row>
    <row r="228" spans="1:288" s="74" customFormat="1">
      <c r="A228" s="86" t="s">
        <v>690</v>
      </c>
      <c r="B228" s="87" t="s">
        <v>1027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  <c r="JP228" s="96"/>
      <c r="JQ228" s="89"/>
      <c r="JR228" s="89"/>
      <c r="JS228" s="89"/>
      <c r="JT228" s="89"/>
      <c r="JU228" s="89"/>
      <c r="JV228" s="89"/>
      <c r="JW228" s="89"/>
      <c r="JX228" s="89"/>
      <c r="JY228" s="89"/>
      <c r="JZ228" s="89"/>
      <c r="KA228" s="89"/>
      <c r="KB228" s="89"/>
    </row>
    <row r="229" spans="1:288" s="74" customFormat="1">
      <c r="A229" s="86" t="s">
        <v>692</v>
      </c>
      <c r="B229" s="87" t="s">
        <v>693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  <c r="JP229" s="96"/>
      <c r="JQ229" s="89"/>
      <c r="JR229" s="89"/>
      <c r="JS229" s="89"/>
      <c r="JT229" s="89"/>
      <c r="JU229" s="89"/>
      <c r="JV229" s="89"/>
      <c r="JW229" s="89"/>
      <c r="JX229" s="89"/>
      <c r="JY229" s="89"/>
      <c r="JZ229" s="89"/>
      <c r="KA229" s="89"/>
      <c r="KB229" s="89"/>
    </row>
    <row r="230" spans="1:288" s="74" customFormat="1">
      <c r="A230" s="86" t="s">
        <v>694</v>
      </c>
      <c r="B230" s="87" t="s">
        <v>695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  <c r="JP230" s="96"/>
      <c r="JQ230" s="89"/>
      <c r="JR230" s="89"/>
      <c r="JS230" s="89"/>
      <c r="JT230" s="89"/>
      <c r="JU230" s="89"/>
      <c r="JV230" s="89"/>
      <c r="JW230" s="89"/>
      <c r="JX230" s="89"/>
      <c r="JY230" s="89"/>
      <c r="JZ230" s="89"/>
      <c r="KA230" s="89"/>
      <c r="KB230" s="89"/>
    </row>
    <row r="231" spans="1:288" s="74" customFormat="1">
      <c r="A231" s="86" t="s">
        <v>696</v>
      </c>
      <c r="B231" s="87" t="s">
        <v>697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  <c r="JP231" s="96"/>
      <c r="JQ231" s="89"/>
      <c r="JR231" s="89"/>
      <c r="JS231" s="89"/>
      <c r="JT231" s="89"/>
      <c r="JU231" s="89"/>
      <c r="JV231" s="89"/>
      <c r="JW231" s="89"/>
      <c r="JX231" s="89"/>
      <c r="JY231" s="89"/>
      <c r="JZ231" s="89"/>
      <c r="KA231" s="89"/>
      <c r="KB231" s="89"/>
    </row>
    <row r="232" spans="1:288" s="74" customFormat="1">
      <c r="A232" s="86" t="s">
        <v>698</v>
      </c>
      <c r="B232" s="87" t="s">
        <v>699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  <c r="JP232" s="96"/>
      <c r="JQ232" s="89"/>
      <c r="JR232" s="89"/>
      <c r="JS232" s="89"/>
      <c r="JT232" s="89"/>
      <c r="JU232" s="89"/>
      <c r="JV232" s="89"/>
      <c r="JW232" s="89"/>
      <c r="JX232" s="89"/>
      <c r="JY232" s="89"/>
      <c r="JZ232" s="89"/>
      <c r="KA232" s="89"/>
      <c r="KB232" s="89"/>
    </row>
    <row r="233" spans="1:288" s="74" customFormat="1">
      <c r="A233" s="86" t="s">
        <v>700</v>
      </c>
      <c r="B233" s="87" t="s">
        <v>701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  <c r="JP233" s="96"/>
      <c r="JQ233" s="89"/>
      <c r="JR233" s="89"/>
      <c r="JS233" s="89"/>
      <c r="JT233" s="89"/>
      <c r="JU233" s="89"/>
      <c r="JV233" s="89"/>
      <c r="JW233" s="89"/>
      <c r="JX233" s="89"/>
      <c r="JY233" s="89"/>
      <c r="JZ233" s="89"/>
      <c r="KA233" s="89"/>
      <c r="KB233" s="89"/>
    </row>
    <row r="234" spans="1:288" s="74" customFormat="1">
      <c r="A234" s="86" t="s">
        <v>702</v>
      </c>
      <c r="B234" s="87" t="s">
        <v>703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  <c r="JP234" s="96"/>
      <c r="JQ234" s="89"/>
      <c r="JR234" s="89"/>
      <c r="JS234" s="89"/>
      <c r="JT234" s="89"/>
      <c r="JU234" s="89"/>
      <c r="JV234" s="89"/>
      <c r="JW234" s="89"/>
      <c r="JX234" s="89"/>
      <c r="JY234" s="89"/>
      <c r="JZ234" s="89"/>
      <c r="KA234" s="89"/>
      <c r="KB234" s="89"/>
    </row>
    <row r="235" spans="1:288" s="74" customFormat="1">
      <c r="A235" s="86" t="s">
        <v>704</v>
      </c>
      <c r="B235" s="87" t="s">
        <v>705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96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</row>
    <row r="236" spans="1:288" s="74" customFormat="1">
      <c r="A236" s="86" t="s">
        <v>706</v>
      </c>
      <c r="B236" s="87" t="s">
        <v>707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  <c r="JP236" s="96"/>
      <c r="JQ236" s="89"/>
      <c r="JR236" s="89"/>
      <c r="JS236" s="89"/>
      <c r="JT236" s="89"/>
      <c r="JU236" s="89"/>
      <c r="JV236" s="89"/>
      <c r="JW236" s="89"/>
      <c r="JX236" s="89"/>
      <c r="JY236" s="89"/>
      <c r="JZ236" s="89"/>
      <c r="KA236" s="89"/>
      <c r="KB236" s="89"/>
    </row>
    <row r="237" spans="1:288" s="74" customFormat="1">
      <c r="A237" s="86" t="s">
        <v>708</v>
      </c>
      <c r="B237" s="87" t="s">
        <v>709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  <c r="JP237" s="96"/>
      <c r="JQ237" s="89"/>
      <c r="JR237" s="89"/>
      <c r="JS237" s="89"/>
      <c r="JT237" s="89"/>
      <c r="JU237" s="89"/>
      <c r="JV237" s="89"/>
      <c r="JW237" s="89"/>
      <c r="JX237" s="89"/>
      <c r="JY237" s="89"/>
      <c r="JZ237" s="89"/>
      <c r="KA237" s="89"/>
      <c r="KB237" s="89"/>
    </row>
    <row r="238" spans="1:288" s="74" customFormat="1">
      <c r="A238" s="86" t="s">
        <v>710</v>
      </c>
      <c r="B238" s="87" t="s">
        <v>711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  <c r="JP238" s="96"/>
      <c r="JQ238" s="89"/>
      <c r="JR238" s="89"/>
      <c r="JS238" s="89"/>
      <c r="JT238" s="89"/>
      <c r="JU238" s="89"/>
      <c r="JV238" s="89"/>
      <c r="JW238" s="89"/>
      <c r="JX238" s="89"/>
      <c r="JY238" s="89"/>
      <c r="JZ238" s="89"/>
      <c r="KA238" s="89"/>
      <c r="KB238" s="89"/>
    </row>
    <row r="239" spans="1:288" s="74" customFormat="1">
      <c r="A239" s="86" t="s">
        <v>1028</v>
      </c>
      <c r="B239" s="87" t="s">
        <v>713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96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</row>
    <row r="240" spans="1:288" s="74" customFormat="1">
      <c r="A240" s="86" t="s">
        <v>714</v>
      </c>
      <c r="B240" s="87" t="s">
        <v>715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  <c r="JP240" s="96"/>
      <c r="JQ240" s="89"/>
      <c r="JR240" s="89"/>
      <c r="JS240" s="89"/>
      <c r="JT240" s="89"/>
      <c r="JU240" s="89"/>
      <c r="JV240" s="89"/>
      <c r="JW240" s="89"/>
      <c r="JX240" s="89"/>
      <c r="JY240" s="89"/>
      <c r="JZ240" s="89"/>
      <c r="KA240" s="89"/>
      <c r="KB240" s="89"/>
    </row>
    <row r="241" spans="1:288" s="74" customFormat="1">
      <c r="A241" s="86" t="s">
        <v>1029</v>
      </c>
      <c r="B241" s="87" t="s">
        <v>1030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  <c r="JP241" s="96"/>
      <c r="JQ241" s="89"/>
      <c r="JR241" s="89"/>
      <c r="JS241" s="89"/>
      <c r="JT241" s="89"/>
      <c r="JU241" s="89"/>
      <c r="JV241" s="89"/>
      <c r="JW241" s="89"/>
      <c r="JX241" s="89"/>
      <c r="JY241" s="89"/>
      <c r="JZ241" s="89"/>
      <c r="KA241" s="89"/>
      <c r="KB241" s="89"/>
    </row>
    <row r="242" spans="1:288" s="74" customFormat="1">
      <c r="A242" s="86" t="s">
        <v>1031</v>
      </c>
      <c r="B242" s="87" t="s">
        <v>719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  <c r="JP242" s="96"/>
      <c r="JQ242" s="89"/>
      <c r="JR242" s="89"/>
      <c r="JS242" s="89"/>
      <c r="JT242" s="89"/>
      <c r="JU242" s="89"/>
      <c r="JV242" s="89"/>
      <c r="JW242" s="89"/>
      <c r="JX242" s="89"/>
      <c r="JY242" s="89"/>
      <c r="JZ242" s="89"/>
      <c r="KA242" s="89"/>
      <c r="KB242" s="89"/>
    </row>
    <row r="243" spans="1:288" s="74" customFormat="1">
      <c r="A243" s="86" t="s">
        <v>720</v>
      </c>
      <c r="B243" s="87" t="s">
        <v>721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  <c r="JP243" s="96"/>
      <c r="JQ243" s="89"/>
      <c r="JR243" s="89"/>
      <c r="JS243" s="89"/>
      <c r="JT243" s="89"/>
      <c r="JU243" s="89"/>
      <c r="JV243" s="89"/>
      <c r="JW243" s="89"/>
      <c r="JX243" s="89"/>
      <c r="JY243" s="89"/>
      <c r="JZ243" s="89"/>
      <c r="KA243" s="89"/>
      <c r="KB243" s="89"/>
    </row>
    <row r="244" spans="1:288" s="74" customFormat="1">
      <c r="A244" s="86" t="s">
        <v>722</v>
      </c>
      <c r="B244" s="87" t="s">
        <v>723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  <c r="JP244" s="96"/>
      <c r="JQ244" s="89"/>
      <c r="JR244" s="89"/>
      <c r="JS244" s="89"/>
      <c r="JT244" s="89"/>
      <c r="JU244" s="89"/>
      <c r="JV244" s="89"/>
      <c r="JW244" s="89"/>
      <c r="JX244" s="89"/>
      <c r="JY244" s="89"/>
      <c r="JZ244" s="89"/>
      <c r="KA244" s="89"/>
      <c r="KB244" s="89"/>
    </row>
    <row r="245" spans="1:288" s="74" customFormat="1">
      <c r="A245" s="86" t="s">
        <v>724</v>
      </c>
      <c r="B245" s="87" t="s">
        <v>725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  <c r="JP245" s="96"/>
      <c r="JQ245" s="89"/>
      <c r="JR245" s="89"/>
      <c r="JS245" s="89"/>
      <c r="JT245" s="89"/>
      <c r="JU245" s="89"/>
      <c r="JV245" s="89"/>
      <c r="JW245" s="89"/>
      <c r="JX245" s="89"/>
      <c r="JY245" s="89"/>
      <c r="JZ245" s="89"/>
      <c r="KA245" s="89"/>
      <c r="KB245" s="89"/>
    </row>
    <row r="246" spans="1:288" s="74" customFormat="1">
      <c r="A246" s="86" t="s">
        <v>1032</v>
      </c>
      <c r="B246" s="87" t="s">
        <v>727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  <c r="JP246" s="96"/>
      <c r="JQ246" s="89"/>
      <c r="JR246" s="89"/>
      <c r="JS246" s="89"/>
      <c r="JT246" s="89"/>
      <c r="JU246" s="89"/>
      <c r="JV246" s="89"/>
      <c r="JW246" s="89"/>
      <c r="JX246" s="89"/>
      <c r="JY246" s="89"/>
      <c r="JZ246" s="89"/>
      <c r="KA246" s="89"/>
      <c r="KB246" s="89"/>
    </row>
    <row r="247" spans="1:288" s="74" customFormat="1">
      <c r="A247" s="86" t="s">
        <v>1033</v>
      </c>
      <c r="B247" s="87" t="s">
        <v>1034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  <c r="JP247" s="96"/>
      <c r="JQ247" s="89"/>
      <c r="JR247" s="89"/>
      <c r="JS247" s="89"/>
      <c r="JT247" s="89"/>
      <c r="JU247" s="89"/>
      <c r="JV247" s="89"/>
      <c r="JW247" s="89"/>
      <c r="JX247" s="89"/>
      <c r="JY247" s="89"/>
      <c r="JZ247" s="89"/>
      <c r="KA247" s="89"/>
      <c r="KB247" s="89"/>
    </row>
    <row r="248" spans="1:288" s="74" customFormat="1">
      <c r="A248" s="86" t="s">
        <v>730</v>
      </c>
      <c r="B248" s="87" t="s">
        <v>731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  <c r="JP248" s="96"/>
      <c r="JQ248" s="89"/>
      <c r="JR248" s="89"/>
      <c r="JS248" s="89"/>
      <c r="JT248" s="89"/>
      <c r="JU248" s="89"/>
      <c r="JV248" s="89"/>
      <c r="JW248" s="89"/>
      <c r="JX248" s="89"/>
      <c r="JY248" s="89"/>
      <c r="JZ248" s="89"/>
      <c r="KA248" s="89"/>
      <c r="KB248" s="89"/>
    </row>
    <row r="249" spans="1:288" s="74" customFormat="1">
      <c r="A249" s="86" t="s">
        <v>734</v>
      </c>
      <c r="B249" s="87" t="s">
        <v>735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  <c r="JP249" s="96"/>
      <c r="JQ249" s="89"/>
      <c r="JR249" s="89"/>
      <c r="JS249" s="89"/>
      <c r="JT249" s="89"/>
      <c r="JU249" s="89"/>
      <c r="JV249" s="89"/>
      <c r="JW249" s="89"/>
      <c r="JX249" s="89"/>
      <c r="JY249" s="89"/>
      <c r="JZ249" s="89"/>
      <c r="KA249" s="89"/>
      <c r="KB249" s="89"/>
    </row>
    <row r="250" spans="1:288" s="74" customFormat="1">
      <c r="A250" s="86" t="s">
        <v>736</v>
      </c>
      <c r="B250" s="87" t="s">
        <v>737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96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</row>
    <row r="251" spans="1:288" s="74" customFormat="1">
      <c r="A251" s="86" t="s">
        <v>738</v>
      </c>
      <c r="B251" s="87" t="s">
        <v>739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  <c r="JP251" s="96"/>
      <c r="JQ251" s="89"/>
      <c r="JR251" s="89"/>
      <c r="JS251" s="89"/>
      <c r="JT251" s="89"/>
      <c r="JU251" s="89"/>
      <c r="JV251" s="89"/>
      <c r="JW251" s="89"/>
      <c r="JX251" s="89"/>
      <c r="JY251" s="89"/>
      <c r="JZ251" s="89"/>
      <c r="KA251" s="89"/>
      <c r="KB251" s="89"/>
    </row>
    <row r="252" spans="1:288" s="74" customFormat="1">
      <c r="A252" s="86" t="s">
        <v>740</v>
      </c>
      <c r="B252" s="87" t="s">
        <v>1035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  <c r="JP252" s="96"/>
      <c r="JQ252" s="89"/>
      <c r="JR252" s="89"/>
      <c r="JS252" s="89"/>
      <c r="JT252" s="89"/>
      <c r="JU252" s="89"/>
      <c r="JV252" s="89"/>
      <c r="JW252" s="89"/>
      <c r="JX252" s="89"/>
      <c r="JY252" s="89"/>
      <c r="JZ252" s="89"/>
      <c r="KA252" s="89"/>
      <c r="KB252" s="89"/>
    </row>
    <row r="253" spans="1:288" s="74" customFormat="1">
      <c r="A253" s="86" t="s">
        <v>742</v>
      </c>
      <c r="B253" s="87" t="s">
        <v>743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96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</row>
    <row r="254" spans="1:288" s="74" customFormat="1">
      <c r="A254" s="86" t="s">
        <v>1036</v>
      </c>
      <c r="B254" s="87" t="s">
        <v>745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96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</row>
    <row r="255" spans="1:288" s="94" customFormat="1">
      <c r="A255" s="86" t="s">
        <v>746</v>
      </c>
      <c r="B255" s="87" t="s">
        <v>747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96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</row>
    <row r="256" spans="1:288" s="74" customFormat="1">
      <c r="A256" s="86" t="s">
        <v>1037</v>
      </c>
      <c r="B256" s="87" t="s">
        <v>1038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96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</row>
    <row r="257" spans="1:288" s="74" customFormat="1">
      <c r="A257" s="86" t="s">
        <v>1039</v>
      </c>
      <c r="B257" s="87" t="s">
        <v>751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96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</row>
    <row r="258" spans="1:288">
      <c r="A258" s="86" t="s">
        <v>752</v>
      </c>
      <c r="B258" s="87" t="s">
        <v>1040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  <c r="JP258" s="96"/>
      <c r="JQ258" s="106"/>
      <c r="JR258" s="106"/>
      <c r="JS258" s="106"/>
      <c r="JT258" s="106"/>
      <c r="JU258" s="106"/>
      <c r="JV258" s="106"/>
      <c r="JW258" s="106"/>
      <c r="JX258" s="106"/>
      <c r="JY258" s="106"/>
      <c r="JZ258" s="106"/>
      <c r="KA258" s="106"/>
      <c r="KB258" s="106"/>
    </row>
    <row r="259" spans="1:288">
      <c r="A259" s="86" t="s">
        <v>753</v>
      </c>
      <c r="B259" s="87" t="s">
        <v>1041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  <c r="JP259" s="96"/>
      <c r="JQ259" s="106"/>
      <c r="JR259" s="106"/>
      <c r="JS259" s="106"/>
      <c r="JT259" s="106"/>
      <c r="JU259" s="106"/>
      <c r="JV259" s="106"/>
      <c r="JW259" s="106"/>
      <c r="JX259" s="106"/>
      <c r="JY259" s="106"/>
      <c r="JZ259" s="106"/>
      <c r="KA259" s="106"/>
      <c r="KB259" s="106"/>
    </row>
    <row r="260" spans="1:288">
      <c r="A260" s="86" t="s">
        <v>755</v>
      </c>
      <c r="B260" s="87" t="s">
        <v>756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  <c r="JP260" s="96"/>
      <c r="JQ260" s="106"/>
      <c r="JR260" s="106"/>
      <c r="JS260" s="106"/>
      <c r="JT260" s="106"/>
      <c r="JU260" s="106"/>
      <c r="JV260" s="106"/>
      <c r="JW260" s="106"/>
      <c r="JX260" s="106"/>
      <c r="JY260" s="106"/>
      <c r="JZ260" s="106"/>
      <c r="KA260" s="106"/>
      <c r="KB260" s="106"/>
    </row>
    <row r="261" spans="1:288">
      <c r="A261" s="86" t="s">
        <v>757</v>
      </c>
      <c r="B261" s="87" t="s">
        <v>758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  <c r="JP261" s="96"/>
      <c r="JQ261" s="106"/>
      <c r="JR261" s="106"/>
      <c r="JS261" s="106"/>
      <c r="JT261" s="106"/>
      <c r="JU261" s="106"/>
      <c r="JV261" s="106"/>
      <c r="JW261" s="106"/>
      <c r="JX261" s="106"/>
      <c r="JY261" s="106"/>
      <c r="JZ261" s="106"/>
      <c r="KA261" s="106"/>
      <c r="KB261" s="106"/>
    </row>
    <row r="262" spans="1:288">
      <c r="A262" s="86" t="s">
        <v>759</v>
      </c>
      <c r="B262" s="87" t="s">
        <v>760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  <c r="JP262" s="96"/>
      <c r="JQ262" s="106"/>
      <c r="JR262" s="106"/>
      <c r="JS262" s="106"/>
      <c r="JT262" s="106"/>
      <c r="JU262" s="106"/>
      <c r="JV262" s="106"/>
      <c r="JW262" s="106"/>
      <c r="JX262" s="106"/>
      <c r="JY262" s="106"/>
      <c r="JZ262" s="106"/>
      <c r="KA262" s="106"/>
      <c r="KB262" s="106"/>
    </row>
    <row r="263" spans="1:288">
      <c r="A263" s="86" t="s">
        <v>761</v>
      </c>
      <c r="B263" s="87" t="s">
        <v>1042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  <c r="JP263" s="96"/>
      <c r="JQ263" s="106"/>
      <c r="JR263" s="106"/>
      <c r="JS263" s="106"/>
      <c r="JT263" s="106"/>
      <c r="JU263" s="106"/>
      <c r="JV263" s="106"/>
      <c r="JW263" s="106"/>
      <c r="JX263" s="106"/>
      <c r="JY263" s="106"/>
      <c r="JZ263" s="106"/>
      <c r="KA263" s="106"/>
      <c r="KB263" s="106"/>
    </row>
    <row r="264" spans="1:288" s="74" customFormat="1">
      <c r="A264" s="86" t="s">
        <v>763</v>
      </c>
      <c r="B264" s="87" t="s">
        <v>764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  <c r="JP264" s="96"/>
      <c r="JQ264" s="89"/>
      <c r="JR264" s="89"/>
      <c r="JS264" s="89"/>
      <c r="JT264" s="89"/>
      <c r="JU264" s="89"/>
      <c r="JV264" s="89"/>
      <c r="JW264" s="89"/>
      <c r="JX264" s="89"/>
      <c r="JY264" s="89"/>
      <c r="JZ264" s="89"/>
      <c r="KA264" s="89"/>
      <c r="KB264" s="89"/>
    </row>
    <row r="265" spans="1:288" s="74" customFormat="1">
      <c r="A265" s="86" t="s">
        <v>765</v>
      </c>
      <c r="B265" s="87" t="s">
        <v>766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  <c r="JP265" s="96"/>
      <c r="JQ265" s="89"/>
      <c r="JR265" s="89"/>
      <c r="JS265" s="89"/>
      <c r="JT265" s="89"/>
      <c r="JU265" s="89"/>
      <c r="JV265" s="89"/>
      <c r="JW265" s="89"/>
      <c r="JX265" s="89"/>
      <c r="JY265" s="89"/>
      <c r="JZ265" s="89"/>
      <c r="KA265" s="89"/>
      <c r="KB265" s="89"/>
    </row>
    <row r="266" spans="1:288" s="74" customFormat="1">
      <c r="A266" s="86" t="s">
        <v>1043</v>
      </c>
      <c r="B266" s="87" t="s">
        <v>1044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  <c r="JP266" s="96"/>
      <c r="JQ266" s="89"/>
      <c r="JR266" s="89"/>
      <c r="JS266" s="89"/>
      <c r="JT266" s="89"/>
      <c r="JU266" s="89"/>
      <c r="JV266" s="89"/>
      <c r="JW266" s="89"/>
      <c r="JX266" s="89"/>
      <c r="JY266" s="89"/>
      <c r="JZ266" s="89"/>
      <c r="KA266" s="89"/>
      <c r="KB266" s="89"/>
    </row>
    <row r="267" spans="1:288" s="74" customFormat="1">
      <c r="A267" s="86" t="s">
        <v>769</v>
      </c>
      <c r="B267" s="87" t="s">
        <v>770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  <c r="JP267" s="96"/>
      <c r="JQ267" s="89"/>
      <c r="JR267" s="89"/>
      <c r="JS267" s="89"/>
      <c r="JT267" s="89"/>
      <c r="JU267" s="89"/>
      <c r="JV267" s="89"/>
      <c r="JW267" s="89"/>
      <c r="JX267" s="89"/>
      <c r="JY267" s="89"/>
      <c r="JZ267" s="89"/>
      <c r="KA267" s="89"/>
      <c r="KB267" s="89"/>
    </row>
    <row r="268" spans="1:288" s="74" customFormat="1">
      <c r="A268" s="86" t="s">
        <v>771</v>
      </c>
      <c r="B268" s="87" t="s">
        <v>1045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  <c r="JP268" s="96"/>
      <c r="JQ268" s="89"/>
      <c r="JR268" s="89"/>
      <c r="JS268" s="89"/>
      <c r="JT268" s="89"/>
      <c r="JU268" s="89"/>
      <c r="JV268" s="89"/>
      <c r="JW268" s="89"/>
      <c r="JX268" s="89"/>
      <c r="JY268" s="89"/>
      <c r="JZ268" s="89"/>
      <c r="KA268" s="89"/>
      <c r="KB268" s="89"/>
    </row>
    <row r="269" spans="1:288" s="74" customFormat="1">
      <c r="A269" s="86" t="s">
        <v>1046</v>
      </c>
      <c r="B269" s="87" t="s">
        <v>1047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  <c r="JP269" s="96"/>
      <c r="JQ269" s="89"/>
      <c r="JR269" s="89"/>
      <c r="JS269" s="89"/>
      <c r="JT269" s="89"/>
      <c r="JU269" s="89"/>
      <c r="JV269" s="89"/>
      <c r="JW269" s="89"/>
      <c r="JX269" s="89"/>
      <c r="JY269" s="89"/>
      <c r="JZ269" s="89"/>
      <c r="KA269" s="89"/>
      <c r="KB269" s="89"/>
    </row>
    <row r="270" spans="1:288" s="74" customFormat="1">
      <c r="A270" s="86" t="s">
        <v>775</v>
      </c>
      <c r="B270" s="87" t="s">
        <v>776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  <c r="JP270" s="96"/>
      <c r="JQ270" s="89"/>
      <c r="JR270" s="89"/>
      <c r="JS270" s="89"/>
      <c r="JT270" s="89"/>
      <c r="JU270" s="89"/>
      <c r="JV270" s="89"/>
      <c r="JW270" s="89"/>
      <c r="JX270" s="89"/>
      <c r="JY270" s="89"/>
      <c r="JZ270" s="89"/>
      <c r="KA270" s="89"/>
      <c r="KB270" s="89"/>
    </row>
    <row r="271" spans="1:288" s="74" customFormat="1">
      <c r="A271" s="86" t="s">
        <v>1048</v>
      </c>
      <c r="B271" s="87" t="s">
        <v>778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  <c r="JP271" s="96"/>
      <c r="JQ271" s="89"/>
      <c r="JR271" s="89"/>
      <c r="JS271" s="89"/>
      <c r="JT271" s="89"/>
      <c r="JU271" s="89"/>
      <c r="JV271" s="89"/>
      <c r="JW271" s="89"/>
      <c r="JX271" s="89"/>
      <c r="JY271" s="89"/>
      <c r="JZ271" s="89"/>
      <c r="KA271" s="89"/>
      <c r="KB271" s="89"/>
    </row>
    <row r="272" spans="1:288" s="74" customFormat="1">
      <c r="A272" s="86" t="s">
        <v>779</v>
      </c>
      <c r="B272" s="87" t="s">
        <v>1049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  <c r="JP272" s="96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KA272" s="89"/>
      <c r="KB272" s="89"/>
    </row>
    <row r="273" spans="1:288" s="74" customFormat="1">
      <c r="A273" s="86" t="s">
        <v>781</v>
      </c>
      <c r="B273" s="87" t="s">
        <v>782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  <c r="JP273" s="96"/>
      <c r="JQ273" s="89"/>
      <c r="JR273" s="89"/>
      <c r="JS273" s="89"/>
      <c r="JT273" s="89"/>
      <c r="JU273" s="89"/>
      <c r="JV273" s="89"/>
      <c r="JW273" s="89"/>
      <c r="JX273" s="89"/>
      <c r="JY273" s="89"/>
      <c r="JZ273" s="89"/>
      <c r="KA273" s="89"/>
      <c r="KB273" s="89"/>
    </row>
    <row r="274" spans="1:288" s="74" customFormat="1">
      <c r="A274" s="86" t="s">
        <v>1050</v>
      </c>
      <c r="B274" s="87" t="s">
        <v>1051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  <c r="JP274" s="96"/>
      <c r="JQ274" s="89"/>
      <c r="JR274" s="89"/>
      <c r="JS274" s="89"/>
      <c r="JT274" s="89"/>
      <c r="JU274" s="89"/>
      <c r="JV274" s="89"/>
      <c r="JW274" s="89"/>
      <c r="JX274" s="89"/>
      <c r="JY274" s="89"/>
      <c r="JZ274" s="89"/>
      <c r="KA274" s="89"/>
      <c r="KB274" s="89"/>
    </row>
    <row r="275" spans="1:288" s="74" customFormat="1">
      <c r="A275" s="86" t="s">
        <v>783</v>
      </c>
      <c r="B275" s="87" t="s">
        <v>1052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  <c r="JP275" s="96"/>
      <c r="JQ275" s="89"/>
      <c r="JR275" s="89"/>
      <c r="JS275" s="89"/>
      <c r="JT275" s="89"/>
      <c r="JU275" s="89"/>
      <c r="JV275" s="89"/>
      <c r="JW275" s="89"/>
      <c r="JX275" s="89"/>
      <c r="JY275" s="89"/>
      <c r="JZ275" s="89"/>
      <c r="KA275" s="89"/>
      <c r="KB275" s="89"/>
    </row>
    <row r="276" spans="1:288" s="74" customFormat="1">
      <c r="A276" s="86" t="s">
        <v>1053</v>
      </c>
      <c r="B276" s="87" t="s">
        <v>1054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  <c r="JP276" s="96"/>
      <c r="JQ276" s="89"/>
      <c r="JR276" s="89"/>
      <c r="JS276" s="89"/>
      <c r="JT276" s="89"/>
      <c r="JU276" s="89"/>
      <c r="JV276" s="89"/>
      <c r="JW276" s="89"/>
      <c r="JX276" s="89"/>
      <c r="JY276" s="89"/>
      <c r="JZ276" s="89"/>
      <c r="KA276" s="89"/>
      <c r="KB276" s="89"/>
    </row>
    <row r="277" spans="1:288" s="74" customFormat="1">
      <c r="A277" s="86" t="s">
        <v>787</v>
      </c>
      <c r="B277" s="87" t="s">
        <v>788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  <c r="JP277" s="96"/>
      <c r="JQ277" s="89"/>
      <c r="JR277" s="89"/>
      <c r="JS277" s="89"/>
      <c r="JT277" s="89"/>
      <c r="JU277" s="89"/>
      <c r="JV277" s="89"/>
      <c r="JW277" s="89"/>
      <c r="JX277" s="89"/>
      <c r="JY277" s="89"/>
      <c r="JZ277" s="89"/>
      <c r="KA277" s="89"/>
      <c r="KB277" s="89"/>
    </row>
    <row r="278" spans="1:288" s="74" customFormat="1">
      <c r="A278" s="86" t="s">
        <v>1055</v>
      </c>
      <c r="B278" s="87" t="s">
        <v>1056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  <c r="JP278" s="96"/>
      <c r="JQ278" s="89"/>
      <c r="JR278" s="89"/>
      <c r="JS278" s="89"/>
      <c r="JT278" s="89"/>
      <c r="JU278" s="89"/>
      <c r="JV278" s="89"/>
      <c r="JW278" s="89"/>
      <c r="JX278" s="89"/>
      <c r="JY278" s="89"/>
      <c r="JZ278" s="89"/>
      <c r="KA278" s="89"/>
      <c r="KB278" s="89"/>
    </row>
    <row r="279" spans="1:288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  <c r="JP279" s="96"/>
      <c r="JQ279" s="89"/>
      <c r="JR279" s="89"/>
      <c r="JS279" s="89"/>
      <c r="JT279" s="89"/>
      <c r="JU279" s="89"/>
      <c r="JV279" s="89"/>
      <c r="JW279" s="89"/>
      <c r="JX279" s="89"/>
      <c r="JY279" s="89"/>
      <c r="JZ279" s="89"/>
      <c r="KA279" s="89"/>
      <c r="KB279" s="89"/>
    </row>
    <row r="280" spans="1:288" s="94" customFormat="1">
      <c r="A280" s="113" t="s">
        <v>1057</v>
      </c>
      <c r="B280" s="114" t="s">
        <v>1058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  <c r="JP280" s="118"/>
      <c r="JQ280" s="116"/>
      <c r="JR280" s="116"/>
      <c r="JS280" s="116"/>
      <c r="JT280" s="116"/>
      <c r="JU280" s="116"/>
      <c r="JV280" s="116"/>
      <c r="JW280" s="116"/>
      <c r="JX280" s="116"/>
      <c r="JY280" s="116"/>
      <c r="JZ280" s="116"/>
      <c r="KA280" s="116"/>
      <c r="KB280" s="116"/>
    </row>
    <row r="281" spans="1:288">
      <c r="A281" s="76" t="s">
        <v>1059</v>
      </c>
      <c r="U281" s="121"/>
      <c r="AH281" s="121"/>
      <c r="AU281" s="121"/>
      <c r="BH281" s="121"/>
    </row>
    <row r="282" spans="1:288">
      <c r="U282" s="121"/>
      <c r="AH282" s="121"/>
      <c r="AU282" s="121"/>
      <c r="BH282" s="121"/>
    </row>
    <row r="283" spans="1:288">
      <c r="U283" s="121"/>
      <c r="AH283" s="121"/>
      <c r="AU283" s="121"/>
      <c r="BH283" s="121"/>
    </row>
    <row r="284" spans="1:288">
      <c r="U284" s="121"/>
      <c r="AH284" s="121"/>
      <c r="AU284" s="121"/>
      <c r="BH284" s="121"/>
    </row>
    <row r="285" spans="1:288">
      <c r="U285" s="121"/>
      <c r="AH285" s="121"/>
      <c r="AU285" s="121"/>
      <c r="BH285" s="121"/>
    </row>
    <row r="286" spans="1:288">
      <c r="U286" s="121"/>
      <c r="AH286" s="121"/>
      <c r="AU286" s="121"/>
      <c r="BH286" s="121"/>
    </row>
    <row r="287" spans="1:288">
      <c r="U287" s="121"/>
      <c r="AH287" s="121"/>
      <c r="AU287" s="121"/>
      <c r="BH287" s="121"/>
    </row>
    <row r="288" spans="1:288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2018-04-19T02:38:16Z</dcterms:modified>
</cp:coreProperties>
</file>