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270"/>
  </bookViews>
  <sheets>
    <sheet name="입국" sheetId="1" r:id="rId1"/>
    <sheet name="출국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JF179" i="1"/>
  <c r="JG179"/>
  <c r="JH179"/>
  <c r="JI179"/>
  <c r="JE179"/>
  <c r="IZ179"/>
  <c r="JA179"/>
  <c r="JB179"/>
  <c r="JC179"/>
  <c r="IY179"/>
  <c r="JA36"/>
  <c r="JB36"/>
  <c r="JC36"/>
  <c r="IZ36"/>
  <c r="JH7" i="2"/>
  <c r="JH6"/>
  <c r="JI71" i="1"/>
  <c r="JI46"/>
  <c r="JI45"/>
  <c r="JI130"/>
  <c r="JI193"/>
  <c r="JI226"/>
  <c r="JG6" i="2"/>
  <c r="JG7"/>
  <c r="JG4" l="1"/>
  <c r="JF7"/>
  <c r="JF6"/>
  <c r="JG130" i="1" l="1"/>
  <c r="JG46"/>
  <c r="JG193"/>
  <c r="JG45"/>
  <c r="JF226" l="1"/>
  <c r="JD7"/>
  <c r="JF46"/>
  <c r="JF193"/>
  <c r="JF45"/>
  <c r="JF9" s="1"/>
  <c r="JF71"/>
  <c r="JF130"/>
  <c r="JF6" l="1"/>
  <c r="JF4" s="1"/>
  <c r="JE7" i="2"/>
  <c r="JE6"/>
  <c r="JE4" s="1"/>
  <c r="JD7" l="1"/>
  <c r="JC7" s="1"/>
  <c r="JD6"/>
  <c r="JO4"/>
  <c r="JN4"/>
  <c r="JM4"/>
  <c r="JK4"/>
  <c r="JJ4"/>
  <c r="JI4"/>
  <c r="JH4"/>
  <c r="JF4"/>
  <c r="JD281" i="1"/>
  <c r="JD223"/>
  <c r="JD221"/>
  <c r="JD189"/>
  <c r="JG226"/>
  <c r="JG71"/>
  <c r="JI9"/>
  <c r="JG9"/>
  <c r="JE193" l="1"/>
  <c r="JE130"/>
  <c r="JE71"/>
  <c r="JD4" i="2"/>
  <c r="JC4" s="1"/>
  <c r="JC6"/>
  <c r="JL4"/>
  <c r="JE226" i="1"/>
  <c r="JE46"/>
  <c r="JE45"/>
  <c r="JI6"/>
  <c r="JI4" s="1"/>
  <c r="JG6"/>
  <c r="JG4" s="1"/>
  <c r="JE9" l="1"/>
  <c r="JE6" l="1"/>
  <c r="JE4" s="1"/>
  <c r="JC226"/>
  <c r="JC193"/>
  <c r="JC130"/>
  <c r="JC46"/>
  <c r="JC45"/>
  <c r="JC71"/>
  <c r="JA4" i="2"/>
  <c r="JC9" i="1" l="1"/>
  <c r="JC6" s="1"/>
  <c r="JB71"/>
  <c r="JB45"/>
  <c r="JB9" s="1"/>
  <c r="JB46"/>
  <c r="JB226"/>
  <c r="JB130"/>
  <c r="JB193"/>
  <c r="JB6" l="1"/>
  <c r="JA193" l="1"/>
  <c r="JA71"/>
  <c r="JA130"/>
  <c r="JA226"/>
  <c r="JA46"/>
  <c r="JA45"/>
  <c r="JA9" s="1"/>
  <c r="JA6" l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D4"/>
  <c r="IB4"/>
  <c r="IA4"/>
  <c r="HZ4"/>
  <c r="HY4"/>
  <c r="HX4"/>
  <c r="HW4"/>
  <c r="HV4"/>
  <c r="HU4"/>
  <c r="HT4"/>
  <c r="HS4"/>
  <c r="HR4"/>
  <c r="HQ4"/>
  <c r="HP4" s="1"/>
  <c r="HO4"/>
  <c r="HN4"/>
  <c r="HH4"/>
  <c r="HG4"/>
  <c r="HF4"/>
  <c r="HE4"/>
  <c r="HD4"/>
  <c r="HB4"/>
  <c r="HA4"/>
  <c r="GZ4"/>
  <c r="GW4"/>
  <c r="GV4"/>
  <c r="GU4"/>
  <c r="GT4"/>
  <c r="GS4"/>
  <c r="GK4"/>
  <c r="GJ4"/>
  <c r="GI4"/>
  <c r="GH4"/>
  <c r="GF4"/>
  <c r="GA4"/>
  <c r="FZ4"/>
  <c r="FY4"/>
  <c r="FX4"/>
  <c r="FW4"/>
  <c r="FV4"/>
  <c r="FU4"/>
  <c r="FT4"/>
  <c r="FS4"/>
  <c r="FR4"/>
  <c r="FQ4"/>
  <c r="FO4"/>
  <c r="FM4"/>
  <c r="FL4"/>
  <c r="EU4"/>
  <c r="EP4" s="1"/>
  <c r="EK4"/>
  <c r="EI4"/>
  <c r="EH4"/>
  <c r="EG4"/>
  <c r="EF4"/>
  <c r="EE4"/>
  <c r="ED4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49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R179"/>
  <c r="FP179"/>
  <c r="FO179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C71"/>
  <c r="FB71"/>
  <c r="FA71"/>
  <c r="EZ71"/>
  <c r="EY71"/>
  <c r="EX71"/>
  <c r="EW71"/>
  <c r="EV71"/>
  <c r="ER7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C46"/>
  <c r="HB46"/>
  <c r="HA46"/>
  <c r="GZ46"/>
  <c r="GY46"/>
  <c r="GX46"/>
  <c r="GW46"/>
  <c r="GV46"/>
  <c r="GU46"/>
  <c r="GT46"/>
  <c r="GS46"/>
  <c r="GR46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P46"/>
  <c r="FO46"/>
  <c r="FN46"/>
  <c r="FM46"/>
  <c r="FL46"/>
  <c r="FK46"/>
  <c r="FJ46"/>
  <c r="FI46"/>
  <c r="FH46"/>
  <c r="FG46"/>
  <c r="FF46"/>
  <c r="FE46"/>
  <c r="FC46"/>
  <c r="FB46"/>
  <c r="FA46"/>
  <c r="EZ46"/>
  <c r="EY46"/>
  <c r="EX46"/>
  <c r="EW46"/>
  <c r="EV46"/>
  <c r="EU46"/>
  <c r="ET46"/>
  <c r="ES46"/>
  <c r="ER46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 s="1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HD193" l="1"/>
  <c r="HD179"/>
  <c r="FD71"/>
  <c r="EQ193"/>
  <c r="ID9"/>
  <c r="GD45"/>
  <c r="EQ46"/>
  <c r="FD46"/>
  <c r="FQ46"/>
  <c r="GQ46"/>
  <c r="HD46"/>
  <c r="EC4" i="2"/>
  <c r="FP4"/>
  <c r="HC4"/>
  <c r="FD36" i="1"/>
  <c r="FD179"/>
  <c r="FD226"/>
  <c r="HD36"/>
  <c r="HB9"/>
  <c r="HB6" s="1"/>
  <c r="HB4" s="1"/>
  <c r="FQ179"/>
  <c r="EL9"/>
  <c r="EL6" s="1"/>
  <c r="EL4" s="1"/>
  <c r="EQ71"/>
  <c r="GC4" i="2"/>
  <c r="GP4"/>
  <c r="FC4"/>
  <c r="IC4"/>
  <c r="FJ6" i="1"/>
  <c r="FJ4" s="1"/>
  <c r="FN6"/>
  <c r="FN4" s="1"/>
  <c r="FF6"/>
  <c r="FT9"/>
  <c r="FT6" s="1"/>
  <c r="FT4" s="1"/>
  <c r="EU6"/>
  <c r="EU4" s="1"/>
  <c r="FD45"/>
  <c r="GD46"/>
  <c r="FQ71"/>
  <c r="GK6"/>
  <c r="GK4" s="1"/>
  <c r="FO130"/>
  <c r="FO6" s="1"/>
  <c r="FO4" s="1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ER6"/>
  <c r="EQ130"/>
  <c r="EJ6"/>
  <c r="EJ4" s="1"/>
  <c r="EQ9"/>
  <c r="GQ130"/>
  <c r="EQ45"/>
  <c r="HE6"/>
  <c r="GT9"/>
  <c r="GT6" s="1"/>
  <c r="GQ179"/>
  <c r="FQ9"/>
  <c r="FQ13"/>
  <c r="EQ179"/>
  <c r="GQ45"/>
  <c r="FQ6" l="1"/>
  <c r="FD6"/>
  <c r="FD4"/>
  <c r="GD6"/>
  <c r="FQ4"/>
  <c r="IR6"/>
  <c r="IR4" s="1"/>
  <c r="IQ4" s="1"/>
  <c r="HD6"/>
  <c r="HE4"/>
  <c r="HD4" s="1"/>
  <c r="GQ6"/>
  <c r="GT4"/>
  <c r="GQ4" s="1"/>
  <c r="GQ9"/>
  <c r="EQ6"/>
  <c r="ER4"/>
  <c r="EQ4" s="1"/>
  <c r="IZ9" l="1"/>
  <c r="IQ13"/>
  <c r="IZ6" l="1"/>
  <c r="IQ6" s="1"/>
  <c r="IQ9"/>
  <c r="JD199" l="1"/>
  <c r="JD196"/>
  <c r="JD212"/>
  <c r="JD200"/>
  <c r="JD209"/>
  <c r="JD201"/>
  <c r="JD213"/>
  <c r="JD195"/>
  <c r="JD204"/>
  <c r="JD205"/>
  <c r="JD203"/>
  <c r="JD198"/>
  <c r="JD206"/>
  <c r="JD197"/>
  <c r="JD291"/>
  <c r="JD113"/>
  <c r="JD82"/>
  <c r="JD118"/>
  <c r="JD76"/>
  <c r="JD95"/>
  <c r="JD78"/>
  <c r="JD75"/>
  <c r="JD73"/>
  <c r="JD84"/>
  <c r="JD86"/>
  <c r="JD111"/>
  <c r="JD88"/>
  <c r="JD112"/>
  <c r="JD105"/>
  <c r="JD89"/>
  <c r="JD85"/>
  <c r="JD101"/>
  <c r="JD116"/>
  <c r="JD107"/>
  <c r="JD80"/>
  <c r="JD92"/>
  <c r="JD115"/>
  <c r="JD79"/>
  <c r="JD77"/>
  <c r="JD108"/>
  <c r="JD83"/>
  <c r="JD110"/>
  <c r="JD74"/>
  <c r="JD94"/>
  <c r="JD106"/>
  <c r="JD91"/>
  <c r="JD81"/>
  <c r="JD93"/>
  <c r="JD109"/>
  <c r="JD114"/>
  <c r="JD37"/>
  <c r="JD38"/>
  <c r="JD42"/>
  <c r="JD28"/>
  <c r="JD12"/>
  <c r="JD22"/>
  <c r="JD51"/>
  <c r="JD14"/>
  <c r="JD16"/>
  <c r="JD33"/>
  <c r="JD34"/>
  <c r="JD21"/>
  <c r="JD61"/>
  <c r="JD29"/>
  <c r="JD23"/>
  <c r="JD32"/>
  <c r="JD20"/>
  <c r="JD48"/>
  <c r="JD26"/>
  <c r="JD53"/>
  <c r="JD19"/>
  <c r="JD30"/>
  <c r="JD55"/>
  <c r="JD59"/>
  <c r="JD50"/>
  <c r="JD64"/>
  <c r="JD60"/>
  <c r="JD49"/>
  <c r="JD25"/>
  <c r="JD18"/>
  <c r="JD11"/>
  <c r="JD65"/>
  <c r="JD57"/>
  <c r="JD31"/>
  <c r="JD52"/>
  <c r="JD66"/>
  <c r="JD62"/>
  <c r="JD68"/>
  <c r="JD15"/>
  <c r="JD54"/>
  <c r="JD67"/>
  <c r="JD24"/>
  <c r="JD27"/>
  <c r="JD63"/>
  <c r="JD17"/>
  <c r="JD234"/>
  <c r="JD244"/>
  <c r="JD276"/>
  <c r="JD265"/>
  <c r="JD248"/>
  <c r="JD274"/>
  <c r="JD228"/>
  <c r="JD230"/>
  <c r="JD231"/>
  <c r="JD266"/>
  <c r="JD243"/>
  <c r="JD263"/>
  <c r="JD279"/>
  <c r="JD233"/>
  <c r="JD259"/>
  <c r="JD249"/>
  <c r="JD245"/>
  <c r="JD235"/>
  <c r="JD238"/>
  <c r="JD262"/>
  <c r="JD282"/>
  <c r="JD283"/>
  <c r="JD273"/>
  <c r="JD261"/>
  <c r="JD285"/>
  <c r="JD251"/>
  <c r="JD272"/>
  <c r="JD246"/>
  <c r="JD236"/>
  <c r="JD255"/>
  <c r="JD264"/>
  <c r="JD247"/>
  <c r="JD267"/>
  <c r="JD288"/>
  <c r="JD237"/>
  <c r="JD240"/>
  <c r="JD229"/>
  <c r="JD239"/>
  <c r="JD269"/>
  <c r="JD270"/>
  <c r="JD271"/>
  <c r="JD253"/>
  <c r="JD268"/>
  <c r="JD254"/>
  <c r="JD275"/>
  <c r="JD242"/>
  <c r="JD280"/>
  <c r="JD250"/>
  <c r="JD257"/>
  <c r="JD258"/>
  <c r="JD241"/>
  <c r="JD277"/>
  <c r="JD232"/>
  <c r="JD181"/>
  <c r="JD187"/>
  <c r="JD145"/>
  <c r="JD136"/>
  <c r="JD141"/>
  <c r="JD140"/>
  <c r="JD133"/>
  <c r="JD161"/>
  <c r="JD172"/>
  <c r="JD149"/>
  <c r="JD160"/>
  <c r="JD153"/>
  <c r="JD167"/>
  <c r="JD158"/>
  <c r="JD169"/>
  <c r="JD184"/>
  <c r="JD151"/>
  <c r="JD150"/>
  <c r="JD142"/>
  <c r="JD183"/>
  <c r="JD166"/>
  <c r="JD175"/>
  <c r="JD154"/>
  <c r="JD170"/>
  <c r="JD137"/>
  <c r="JD138"/>
  <c r="JD144"/>
  <c r="JD174"/>
  <c r="JD164"/>
  <c r="JD185"/>
  <c r="JD152"/>
  <c r="JD148"/>
  <c r="JD186"/>
  <c r="JD157"/>
  <c r="JD178"/>
  <c r="JD162"/>
  <c r="JD143"/>
  <c r="JD182"/>
  <c r="JD163"/>
  <c r="JD139"/>
  <c r="JD173"/>
  <c r="JD171"/>
  <c r="JD165"/>
  <c r="JD146"/>
  <c r="JD176"/>
  <c r="JD135"/>
  <c r="JD147"/>
  <c r="JD177"/>
  <c r="JH193" l="1"/>
  <c r="JD193" s="1"/>
  <c r="JH71"/>
  <c r="JD71" s="1"/>
  <c r="JH226"/>
  <c r="JD226" s="1"/>
  <c r="JH45"/>
  <c r="JD47"/>
  <c r="JD180"/>
  <c r="JH46"/>
  <c r="JD46" s="1"/>
  <c r="JD58"/>
  <c r="JD132"/>
  <c r="JD13"/>
  <c r="JD36"/>
  <c r="JH130" l="1"/>
  <c r="JH9"/>
  <c r="JD45"/>
  <c r="JD179" l="1"/>
  <c r="JD130"/>
  <c r="JD9"/>
  <c r="JH6" l="1"/>
  <c r="JH4" s="1"/>
  <c r="JD4" l="1"/>
  <c r="JD6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<sst xmlns="http://schemas.openxmlformats.org/spreadsheetml/2006/main" count="2267" uniqueCount="1080">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</sst>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6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  <xf numFmtId="0" fontId="22" fillId="0" borderId="0" xfId="0" applyFont="1">
      <alignment vertical="center"/>
    </xf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50900;_&#52636;&#44397;_&#54637;&#44277;_&#49688;&#51648;/&#50900;&#53685;&#44228;/201701/&#52636;&#44397;&#54028;&#51068;_17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2/&#52636;&#44397;&#54028;&#51068;_17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3/&#52636;&#44397;&#54028;&#51068;_17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4/&#52636;&#44397;&#54028;&#51068;_17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5/&#52636;&#44397;&#54028;&#51068;_17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1"/>
      <sheetName val="11.편명및나이,성별국민출국자201701"/>
      <sheetName val="Sheet2"/>
    </sheetNames>
    <sheetDataSet>
      <sheetData sheetId="0"/>
      <sheetData sheetId="1"/>
      <sheetData sheetId="2">
        <row r="2490">
          <cell r="F2490">
            <v>140918</v>
          </cell>
          <cell r="H2490">
            <v>2202130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2"/>
      <sheetName val="11.편명및나이,성별국민출국자201702"/>
      <sheetName val="Sheet2"/>
    </sheetNames>
    <sheetDataSet>
      <sheetData sheetId="0"/>
      <sheetData sheetId="1"/>
      <sheetData sheetId="2">
        <row r="2299">
          <cell r="F2299">
            <v>126602</v>
          </cell>
          <cell r="H2299">
            <v>2104667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3"/>
      <sheetName val="11.편명및나이,성별국민출국자201703"/>
      <sheetName val="Sheet2"/>
    </sheetNames>
    <sheetDataSet>
      <sheetData sheetId="0"/>
      <sheetData sheetId="1"/>
      <sheetData sheetId="2">
        <row r="2468">
          <cell r="F2468">
            <v>133547</v>
          </cell>
          <cell r="H2468">
            <v>1806995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4"/>
      <sheetName val="11.편명및나이,성별국민출국자201704"/>
      <sheetName val="Sheet2"/>
    </sheetNames>
    <sheetDataSet>
      <sheetData sheetId="0"/>
      <sheetData sheetId="1"/>
      <sheetData sheetId="2">
        <row r="2443">
          <cell r="F2443">
            <v>24</v>
          </cell>
        </row>
        <row r="2444">
          <cell r="F2444">
            <v>129517</v>
          </cell>
          <cell r="H2444">
            <v>1874426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705"/>
      <sheetName val="11.편명및나이,성별국민출국자201705"/>
      <sheetName val="Sheet2"/>
    </sheetNames>
    <sheetDataSet>
      <sheetData sheetId="0"/>
      <sheetData sheetId="1"/>
      <sheetData sheetId="2">
        <row r="2505">
          <cell r="F2505">
            <v>134181</v>
          </cell>
          <cell r="H2505">
            <v>1869653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P293"/>
  <sheetViews>
    <sheetView tabSelected="1" zoomScale="85" zoomScaleNormal="85" workbookViewId="0">
      <pane xSplit="2" topLeftCell="IR1" activePane="topRight" state="frozen"/>
      <selection pane="topRight" activeCell="JJ1" sqref="JJ1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bestFit="1" customWidth="1"/>
    <col min="266" max="269" width="12.75" style="5" customWidth="1"/>
    <col min="270" max="277" width="10.5" style="5" customWidth="1"/>
    <col min="278" max="278" width="12" style="5" customWidth="1"/>
    <col min="279" max="283" width="10.5" style="5" customWidth="1"/>
    <col min="284" max="290" width="10" style="5" customWidth="1"/>
    <col min="291" max="291" width="12.5" style="5" customWidth="1"/>
    <col min="292" max="303" width="10" style="5" customWidth="1"/>
    <col min="304" max="304" width="12.5" style="5" customWidth="1"/>
    <col min="305" max="316" width="10" style="5" customWidth="1"/>
    <col min="317" max="317" width="12.5" style="5" customWidth="1"/>
    <col min="318" max="318" width="10" style="5" customWidth="1"/>
    <col min="319" max="319" width="12" style="5" customWidth="1"/>
    <col min="320" max="329" width="10" style="5" customWidth="1"/>
    <col min="330" max="330" width="12.5" style="5" customWidth="1"/>
    <col min="331" max="342" width="10" style="5" customWidth="1"/>
    <col min="343" max="343" width="12.5" style="5" customWidth="1"/>
    <col min="344" max="355" width="10" style="5" customWidth="1"/>
    <col min="356" max="356" width="12.5" style="5" customWidth="1"/>
    <col min="357" max="368" width="10" style="5" customWidth="1"/>
    <col min="369" max="369" width="12.5" style="5" customWidth="1"/>
    <col min="370" max="381" width="10" style="5" customWidth="1"/>
    <col min="382" max="382" width="13.125" style="5" customWidth="1"/>
    <col min="383" max="394" width="10" style="5" customWidth="1"/>
    <col min="395" max="395" width="13.125" style="5" customWidth="1"/>
    <col min="396" max="407" width="10" style="5" customWidth="1"/>
    <col min="408" max="408" width="13.125" style="5" customWidth="1"/>
    <col min="409" max="420" width="10" style="5" customWidth="1"/>
    <col min="421" max="421" width="13.125" style="5" customWidth="1"/>
    <col min="422" max="433" width="10" style="5" customWidth="1"/>
    <col min="434" max="434" width="13.125" style="5" customWidth="1"/>
    <col min="435" max="446" width="10" style="5" customWidth="1"/>
    <col min="447" max="447" width="13.125" style="5" customWidth="1"/>
    <col min="448" max="459" width="10" style="5" customWidth="1"/>
    <col min="460" max="460" width="13.125" style="5" customWidth="1"/>
    <col min="461" max="462" width="11" style="5" customWidth="1"/>
    <col min="463" max="463" width="11.125" style="5" customWidth="1"/>
    <col min="464" max="465" width="11" style="5" customWidth="1"/>
    <col min="466" max="466" width="11.125" style="5" customWidth="1"/>
    <col min="467" max="468" width="12.25" style="5" customWidth="1"/>
    <col min="469" max="469" width="11.125" style="5" customWidth="1"/>
    <col min="470" max="472" width="12.375" style="5" customWidth="1"/>
    <col min="473" max="473" width="13.125" style="5" customWidth="1"/>
    <col min="474" max="476" width="12.375" style="5" customWidth="1"/>
    <col min="477" max="485" width="12.5" style="5" customWidth="1"/>
    <col min="486" max="486" width="13.125" style="5" customWidth="1"/>
    <col min="487" max="498" width="12.375" style="5" bestFit="1" customWidth="1"/>
    <col min="499" max="499" width="13.125" style="5" customWidth="1"/>
    <col min="500" max="500" width="12.375" style="5" bestFit="1" customWidth="1"/>
    <col min="501" max="504" width="9" style="5"/>
    <col min="505" max="505" width="16.875" style="5" customWidth="1"/>
    <col min="506" max="506" width="15.5" style="5" customWidth="1"/>
    <col min="507" max="521" width="12.125" style="5" customWidth="1"/>
    <col min="522" max="533" width="10.5" style="5" customWidth="1"/>
    <col min="534" max="534" width="12" style="5" customWidth="1"/>
    <col min="535" max="539" width="10.5" style="5" customWidth="1"/>
    <col min="540" max="546" width="10" style="5" customWidth="1"/>
    <col min="547" max="547" width="12.5" style="5" customWidth="1"/>
    <col min="548" max="559" width="10" style="5" customWidth="1"/>
    <col min="560" max="560" width="12.5" style="5" customWidth="1"/>
    <col min="561" max="572" width="10" style="5" customWidth="1"/>
    <col min="573" max="573" width="12.5" style="5" customWidth="1"/>
    <col min="574" max="574" width="10" style="5" customWidth="1"/>
    <col min="575" max="575" width="12" style="5" customWidth="1"/>
    <col min="576" max="585" width="10" style="5" customWidth="1"/>
    <col min="586" max="586" width="12.5" style="5" customWidth="1"/>
    <col min="587" max="598" width="10" style="5" customWidth="1"/>
    <col min="599" max="599" width="12.5" style="5" customWidth="1"/>
    <col min="600" max="611" width="10" style="5" customWidth="1"/>
    <col min="612" max="612" width="12.5" style="5" customWidth="1"/>
    <col min="613" max="624" width="10" style="5" customWidth="1"/>
    <col min="625" max="625" width="12.5" style="5" customWidth="1"/>
    <col min="626" max="637" width="10" style="5" customWidth="1"/>
    <col min="638" max="638" width="13.125" style="5" customWidth="1"/>
    <col min="639" max="650" width="10" style="5" customWidth="1"/>
    <col min="651" max="651" width="13.125" style="5" customWidth="1"/>
    <col min="652" max="663" width="10" style="5" customWidth="1"/>
    <col min="664" max="664" width="13.125" style="5" customWidth="1"/>
    <col min="665" max="676" width="10" style="5" customWidth="1"/>
    <col min="677" max="677" width="13.125" style="5" customWidth="1"/>
    <col min="678" max="689" width="10" style="5" customWidth="1"/>
    <col min="690" max="690" width="13.125" style="5" customWidth="1"/>
    <col min="691" max="702" width="10" style="5" customWidth="1"/>
    <col min="703" max="703" width="13.125" style="5" customWidth="1"/>
    <col min="704" max="715" width="10" style="5" customWidth="1"/>
    <col min="716" max="716" width="13.125" style="5" customWidth="1"/>
    <col min="717" max="718" width="11" style="5" customWidth="1"/>
    <col min="719" max="719" width="11.125" style="5" customWidth="1"/>
    <col min="720" max="721" width="11" style="5" customWidth="1"/>
    <col min="722" max="722" width="11.125" style="5" customWidth="1"/>
    <col min="723" max="724" width="12.25" style="5" customWidth="1"/>
    <col min="725" max="725" width="11.125" style="5" customWidth="1"/>
    <col min="726" max="728" width="12.375" style="5" customWidth="1"/>
    <col min="729" max="729" width="13.125" style="5" customWidth="1"/>
    <col min="730" max="732" width="12.375" style="5" customWidth="1"/>
    <col min="733" max="741" width="12.5" style="5" customWidth="1"/>
    <col min="742" max="742" width="13.125" style="5" customWidth="1"/>
    <col min="743" max="754" width="12.375" style="5" bestFit="1" customWidth="1"/>
    <col min="755" max="755" width="13.125" style="5" customWidth="1"/>
    <col min="756" max="756" width="12.375" style="5" bestFit="1" customWidth="1"/>
    <col min="757" max="760" width="9" style="5"/>
    <col min="761" max="761" width="16.875" style="5" customWidth="1"/>
    <col min="762" max="762" width="15.5" style="5" customWidth="1"/>
    <col min="763" max="777" width="12.125" style="5" customWidth="1"/>
    <col min="778" max="789" width="10.5" style="5" customWidth="1"/>
    <col min="790" max="790" width="12" style="5" customWidth="1"/>
    <col min="791" max="795" width="10.5" style="5" customWidth="1"/>
    <col min="796" max="802" width="10" style="5" customWidth="1"/>
    <col min="803" max="803" width="12.5" style="5" customWidth="1"/>
    <col min="804" max="815" width="10" style="5" customWidth="1"/>
    <col min="816" max="816" width="12.5" style="5" customWidth="1"/>
    <col min="817" max="828" width="10" style="5" customWidth="1"/>
    <col min="829" max="829" width="12.5" style="5" customWidth="1"/>
    <col min="830" max="830" width="10" style="5" customWidth="1"/>
    <col min="831" max="831" width="12" style="5" customWidth="1"/>
    <col min="832" max="841" width="10" style="5" customWidth="1"/>
    <col min="842" max="842" width="12.5" style="5" customWidth="1"/>
    <col min="843" max="854" width="10" style="5" customWidth="1"/>
    <col min="855" max="855" width="12.5" style="5" customWidth="1"/>
    <col min="856" max="867" width="10" style="5" customWidth="1"/>
    <col min="868" max="868" width="12.5" style="5" customWidth="1"/>
    <col min="869" max="880" width="10" style="5" customWidth="1"/>
    <col min="881" max="881" width="12.5" style="5" customWidth="1"/>
    <col min="882" max="893" width="10" style="5" customWidth="1"/>
    <col min="894" max="894" width="13.125" style="5" customWidth="1"/>
    <col min="895" max="906" width="10" style="5" customWidth="1"/>
    <col min="907" max="907" width="13.125" style="5" customWidth="1"/>
    <col min="908" max="919" width="10" style="5" customWidth="1"/>
    <col min="920" max="920" width="13.125" style="5" customWidth="1"/>
    <col min="921" max="932" width="10" style="5" customWidth="1"/>
    <col min="933" max="933" width="13.125" style="5" customWidth="1"/>
    <col min="934" max="945" width="10" style="5" customWidth="1"/>
    <col min="946" max="946" width="13.125" style="5" customWidth="1"/>
    <col min="947" max="958" width="10" style="5" customWidth="1"/>
    <col min="959" max="959" width="13.125" style="5" customWidth="1"/>
    <col min="960" max="971" width="10" style="5" customWidth="1"/>
    <col min="972" max="972" width="13.125" style="5" customWidth="1"/>
    <col min="973" max="974" width="11" style="5" customWidth="1"/>
    <col min="975" max="975" width="11.125" style="5" customWidth="1"/>
    <col min="976" max="977" width="11" style="5" customWidth="1"/>
    <col min="978" max="978" width="11.125" style="5" customWidth="1"/>
    <col min="979" max="980" width="12.25" style="5" customWidth="1"/>
    <col min="981" max="981" width="11.125" style="5" customWidth="1"/>
    <col min="982" max="984" width="12.375" style="5" customWidth="1"/>
    <col min="985" max="985" width="13.125" style="5" customWidth="1"/>
    <col min="986" max="988" width="12.375" style="5" customWidth="1"/>
    <col min="989" max="997" width="12.5" style="5" customWidth="1"/>
    <col min="998" max="998" width="13.125" style="5" customWidth="1"/>
    <col min="999" max="1010" width="12.375" style="5" bestFit="1" customWidth="1"/>
    <col min="1011" max="1011" width="13.125" style="5" customWidth="1"/>
    <col min="1012" max="1012" width="12.375" style="5" bestFit="1" customWidth="1"/>
    <col min="1013" max="1016" width="9" style="5"/>
    <col min="1017" max="1017" width="16.875" style="5" customWidth="1"/>
    <col min="1018" max="1018" width="15.5" style="5" customWidth="1"/>
    <col min="1019" max="1033" width="12.125" style="5" customWidth="1"/>
    <col min="1034" max="1045" width="10.5" style="5" customWidth="1"/>
    <col min="1046" max="1046" width="12" style="5" customWidth="1"/>
    <col min="1047" max="1051" width="10.5" style="5" customWidth="1"/>
    <col min="1052" max="1058" width="10" style="5" customWidth="1"/>
    <col min="1059" max="1059" width="12.5" style="5" customWidth="1"/>
    <col min="1060" max="1071" width="10" style="5" customWidth="1"/>
    <col min="1072" max="1072" width="12.5" style="5" customWidth="1"/>
    <col min="1073" max="1084" width="10" style="5" customWidth="1"/>
    <col min="1085" max="1085" width="12.5" style="5" customWidth="1"/>
    <col min="1086" max="1086" width="10" style="5" customWidth="1"/>
    <col min="1087" max="1087" width="12" style="5" customWidth="1"/>
    <col min="1088" max="1097" width="10" style="5" customWidth="1"/>
    <col min="1098" max="1098" width="12.5" style="5" customWidth="1"/>
    <col min="1099" max="1110" width="10" style="5" customWidth="1"/>
    <col min="1111" max="1111" width="12.5" style="5" customWidth="1"/>
    <col min="1112" max="1123" width="10" style="5" customWidth="1"/>
    <col min="1124" max="1124" width="12.5" style="5" customWidth="1"/>
    <col min="1125" max="1136" width="10" style="5" customWidth="1"/>
    <col min="1137" max="1137" width="12.5" style="5" customWidth="1"/>
    <col min="1138" max="1149" width="10" style="5" customWidth="1"/>
    <col min="1150" max="1150" width="13.125" style="5" customWidth="1"/>
    <col min="1151" max="1162" width="10" style="5" customWidth="1"/>
    <col min="1163" max="1163" width="13.125" style="5" customWidth="1"/>
    <col min="1164" max="1175" width="10" style="5" customWidth="1"/>
    <col min="1176" max="1176" width="13.125" style="5" customWidth="1"/>
    <col min="1177" max="1188" width="10" style="5" customWidth="1"/>
    <col min="1189" max="1189" width="13.125" style="5" customWidth="1"/>
    <col min="1190" max="1201" width="10" style="5" customWidth="1"/>
    <col min="1202" max="1202" width="13.125" style="5" customWidth="1"/>
    <col min="1203" max="1214" width="10" style="5" customWidth="1"/>
    <col min="1215" max="1215" width="13.125" style="5" customWidth="1"/>
    <col min="1216" max="1227" width="10" style="5" customWidth="1"/>
    <col min="1228" max="1228" width="13.125" style="5" customWidth="1"/>
    <col min="1229" max="1230" width="11" style="5" customWidth="1"/>
    <col min="1231" max="1231" width="11.125" style="5" customWidth="1"/>
    <col min="1232" max="1233" width="11" style="5" customWidth="1"/>
    <col min="1234" max="1234" width="11.125" style="5" customWidth="1"/>
    <col min="1235" max="1236" width="12.25" style="5" customWidth="1"/>
    <col min="1237" max="1237" width="11.125" style="5" customWidth="1"/>
    <col min="1238" max="1240" width="12.375" style="5" customWidth="1"/>
    <col min="1241" max="1241" width="13.125" style="5" customWidth="1"/>
    <col min="1242" max="1244" width="12.375" style="5" customWidth="1"/>
    <col min="1245" max="1253" width="12.5" style="5" customWidth="1"/>
    <col min="1254" max="1254" width="13.125" style="5" customWidth="1"/>
    <col min="1255" max="1266" width="12.375" style="5" bestFit="1" customWidth="1"/>
    <col min="1267" max="1267" width="13.125" style="5" customWidth="1"/>
    <col min="1268" max="1268" width="12.375" style="5" bestFit="1" customWidth="1"/>
    <col min="1269" max="1272" width="9" style="5"/>
    <col min="1273" max="1273" width="16.875" style="5" customWidth="1"/>
    <col min="1274" max="1274" width="15.5" style="5" customWidth="1"/>
    <col min="1275" max="1289" width="12.125" style="5" customWidth="1"/>
    <col min="1290" max="1301" width="10.5" style="5" customWidth="1"/>
    <col min="1302" max="1302" width="12" style="5" customWidth="1"/>
    <col min="1303" max="1307" width="10.5" style="5" customWidth="1"/>
    <col min="1308" max="1314" width="10" style="5" customWidth="1"/>
    <col min="1315" max="1315" width="12.5" style="5" customWidth="1"/>
    <col min="1316" max="1327" width="10" style="5" customWidth="1"/>
    <col min="1328" max="1328" width="12.5" style="5" customWidth="1"/>
    <col min="1329" max="1340" width="10" style="5" customWidth="1"/>
    <col min="1341" max="1341" width="12.5" style="5" customWidth="1"/>
    <col min="1342" max="1342" width="10" style="5" customWidth="1"/>
    <col min="1343" max="1343" width="12" style="5" customWidth="1"/>
    <col min="1344" max="1353" width="10" style="5" customWidth="1"/>
    <col min="1354" max="1354" width="12.5" style="5" customWidth="1"/>
    <col min="1355" max="1366" width="10" style="5" customWidth="1"/>
    <col min="1367" max="1367" width="12.5" style="5" customWidth="1"/>
    <col min="1368" max="1379" width="10" style="5" customWidth="1"/>
    <col min="1380" max="1380" width="12.5" style="5" customWidth="1"/>
    <col min="1381" max="1392" width="10" style="5" customWidth="1"/>
    <col min="1393" max="1393" width="12.5" style="5" customWidth="1"/>
    <col min="1394" max="1405" width="10" style="5" customWidth="1"/>
    <col min="1406" max="1406" width="13.125" style="5" customWidth="1"/>
    <col min="1407" max="1418" width="10" style="5" customWidth="1"/>
    <col min="1419" max="1419" width="13.125" style="5" customWidth="1"/>
    <col min="1420" max="1431" width="10" style="5" customWidth="1"/>
    <col min="1432" max="1432" width="13.125" style="5" customWidth="1"/>
    <col min="1433" max="1444" width="10" style="5" customWidth="1"/>
    <col min="1445" max="1445" width="13.125" style="5" customWidth="1"/>
    <col min="1446" max="1457" width="10" style="5" customWidth="1"/>
    <col min="1458" max="1458" width="13.125" style="5" customWidth="1"/>
    <col min="1459" max="1470" width="10" style="5" customWidth="1"/>
    <col min="1471" max="1471" width="13.125" style="5" customWidth="1"/>
    <col min="1472" max="1483" width="10" style="5" customWidth="1"/>
    <col min="1484" max="1484" width="13.125" style="5" customWidth="1"/>
    <col min="1485" max="1486" width="11" style="5" customWidth="1"/>
    <col min="1487" max="1487" width="11.125" style="5" customWidth="1"/>
    <col min="1488" max="1489" width="11" style="5" customWidth="1"/>
    <col min="1490" max="1490" width="11.125" style="5" customWidth="1"/>
    <col min="1491" max="1492" width="12.25" style="5" customWidth="1"/>
    <col min="1493" max="1493" width="11.125" style="5" customWidth="1"/>
    <col min="1494" max="1496" width="12.375" style="5" customWidth="1"/>
    <col min="1497" max="1497" width="13.125" style="5" customWidth="1"/>
    <col min="1498" max="1500" width="12.375" style="5" customWidth="1"/>
    <col min="1501" max="1509" width="12.5" style="5" customWidth="1"/>
    <col min="1510" max="1510" width="13.125" style="5" customWidth="1"/>
    <col min="1511" max="1522" width="12.375" style="5" bestFit="1" customWidth="1"/>
    <col min="1523" max="1523" width="13.125" style="5" customWidth="1"/>
    <col min="1524" max="1524" width="12.375" style="5" bestFit="1" customWidth="1"/>
    <col min="1525" max="1528" width="9" style="5"/>
    <col min="1529" max="1529" width="16.875" style="5" customWidth="1"/>
    <col min="1530" max="1530" width="15.5" style="5" customWidth="1"/>
    <col min="1531" max="1545" width="12.125" style="5" customWidth="1"/>
    <col min="1546" max="1557" width="10.5" style="5" customWidth="1"/>
    <col min="1558" max="1558" width="12" style="5" customWidth="1"/>
    <col min="1559" max="1563" width="10.5" style="5" customWidth="1"/>
    <col min="1564" max="1570" width="10" style="5" customWidth="1"/>
    <col min="1571" max="1571" width="12.5" style="5" customWidth="1"/>
    <col min="1572" max="1583" width="10" style="5" customWidth="1"/>
    <col min="1584" max="1584" width="12.5" style="5" customWidth="1"/>
    <col min="1585" max="1596" width="10" style="5" customWidth="1"/>
    <col min="1597" max="1597" width="12.5" style="5" customWidth="1"/>
    <col min="1598" max="1598" width="10" style="5" customWidth="1"/>
    <col min="1599" max="1599" width="12" style="5" customWidth="1"/>
    <col min="1600" max="1609" width="10" style="5" customWidth="1"/>
    <col min="1610" max="1610" width="12.5" style="5" customWidth="1"/>
    <col min="1611" max="1622" width="10" style="5" customWidth="1"/>
    <col min="1623" max="1623" width="12.5" style="5" customWidth="1"/>
    <col min="1624" max="1635" width="10" style="5" customWidth="1"/>
    <col min="1636" max="1636" width="12.5" style="5" customWidth="1"/>
    <col min="1637" max="1648" width="10" style="5" customWidth="1"/>
    <col min="1649" max="1649" width="12.5" style="5" customWidth="1"/>
    <col min="1650" max="1661" width="10" style="5" customWidth="1"/>
    <col min="1662" max="1662" width="13.125" style="5" customWidth="1"/>
    <col min="1663" max="1674" width="10" style="5" customWidth="1"/>
    <col min="1675" max="1675" width="13.125" style="5" customWidth="1"/>
    <col min="1676" max="1687" width="10" style="5" customWidth="1"/>
    <col min="1688" max="1688" width="13.125" style="5" customWidth="1"/>
    <col min="1689" max="1700" width="10" style="5" customWidth="1"/>
    <col min="1701" max="1701" width="13.125" style="5" customWidth="1"/>
    <col min="1702" max="1713" width="10" style="5" customWidth="1"/>
    <col min="1714" max="1714" width="13.125" style="5" customWidth="1"/>
    <col min="1715" max="1726" width="10" style="5" customWidth="1"/>
    <col min="1727" max="1727" width="13.125" style="5" customWidth="1"/>
    <col min="1728" max="1739" width="10" style="5" customWidth="1"/>
    <col min="1740" max="1740" width="13.125" style="5" customWidth="1"/>
    <col min="1741" max="1742" width="11" style="5" customWidth="1"/>
    <col min="1743" max="1743" width="11.125" style="5" customWidth="1"/>
    <col min="1744" max="1745" width="11" style="5" customWidth="1"/>
    <col min="1746" max="1746" width="11.125" style="5" customWidth="1"/>
    <col min="1747" max="1748" width="12.25" style="5" customWidth="1"/>
    <col min="1749" max="1749" width="11.125" style="5" customWidth="1"/>
    <col min="1750" max="1752" width="12.375" style="5" customWidth="1"/>
    <col min="1753" max="1753" width="13.125" style="5" customWidth="1"/>
    <col min="1754" max="1756" width="12.375" style="5" customWidth="1"/>
    <col min="1757" max="1765" width="12.5" style="5" customWidth="1"/>
    <col min="1766" max="1766" width="13.125" style="5" customWidth="1"/>
    <col min="1767" max="1778" width="12.375" style="5" bestFit="1" customWidth="1"/>
    <col min="1779" max="1779" width="13.125" style="5" customWidth="1"/>
    <col min="1780" max="1780" width="12.375" style="5" bestFit="1" customWidth="1"/>
    <col min="1781" max="1784" width="9" style="5"/>
    <col min="1785" max="1785" width="16.875" style="5" customWidth="1"/>
    <col min="1786" max="1786" width="15.5" style="5" customWidth="1"/>
    <col min="1787" max="1801" width="12.125" style="5" customWidth="1"/>
    <col min="1802" max="1813" width="10.5" style="5" customWidth="1"/>
    <col min="1814" max="1814" width="12" style="5" customWidth="1"/>
    <col min="1815" max="1819" width="10.5" style="5" customWidth="1"/>
    <col min="1820" max="1826" width="10" style="5" customWidth="1"/>
    <col min="1827" max="1827" width="12.5" style="5" customWidth="1"/>
    <col min="1828" max="1839" width="10" style="5" customWidth="1"/>
    <col min="1840" max="1840" width="12.5" style="5" customWidth="1"/>
    <col min="1841" max="1852" width="10" style="5" customWidth="1"/>
    <col min="1853" max="1853" width="12.5" style="5" customWidth="1"/>
    <col min="1854" max="1854" width="10" style="5" customWidth="1"/>
    <col min="1855" max="1855" width="12" style="5" customWidth="1"/>
    <col min="1856" max="1865" width="10" style="5" customWidth="1"/>
    <col min="1866" max="1866" width="12.5" style="5" customWidth="1"/>
    <col min="1867" max="1878" width="10" style="5" customWidth="1"/>
    <col min="1879" max="1879" width="12.5" style="5" customWidth="1"/>
    <col min="1880" max="1891" width="10" style="5" customWidth="1"/>
    <col min="1892" max="1892" width="12.5" style="5" customWidth="1"/>
    <col min="1893" max="1904" width="10" style="5" customWidth="1"/>
    <col min="1905" max="1905" width="12.5" style="5" customWidth="1"/>
    <col min="1906" max="1917" width="10" style="5" customWidth="1"/>
    <col min="1918" max="1918" width="13.125" style="5" customWidth="1"/>
    <col min="1919" max="1930" width="10" style="5" customWidth="1"/>
    <col min="1931" max="1931" width="13.125" style="5" customWidth="1"/>
    <col min="1932" max="1943" width="10" style="5" customWidth="1"/>
    <col min="1944" max="1944" width="13.125" style="5" customWidth="1"/>
    <col min="1945" max="1956" width="10" style="5" customWidth="1"/>
    <col min="1957" max="1957" width="13.125" style="5" customWidth="1"/>
    <col min="1958" max="1969" width="10" style="5" customWidth="1"/>
    <col min="1970" max="1970" width="13.125" style="5" customWidth="1"/>
    <col min="1971" max="1982" width="10" style="5" customWidth="1"/>
    <col min="1983" max="1983" width="13.125" style="5" customWidth="1"/>
    <col min="1984" max="1995" width="10" style="5" customWidth="1"/>
    <col min="1996" max="1996" width="13.125" style="5" customWidth="1"/>
    <col min="1997" max="1998" width="11" style="5" customWidth="1"/>
    <col min="1999" max="1999" width="11.125" style="5" customWidth="1"/>
    <col min="2000" max="2001" width="11" style="5" customWidth="1"/>
    <col min="2002" max="2002" width="11.125" style="5" customWidth="1"/>
    <col min="2003" max="2004" width="12.25" style="5" customWidth="1"/>
    <col min="2005" max="2005" width="11.125" style="5" customWidth="1"/>
    <col min="2006" max="2008" width="12.375" style="5" customWidth="1"/>
    <col min="2009" max="2009" width="13.125" style="5" customWidth="1"/>
    <col min="2010" max="2012" width="12.375" style="5" customWidth="1"/>
    <col min="2013" max="2021" width="12.5" style="5" customWidth="1"/>
    <col min="2022" max="2022" width="13.125" style="5" customWidth="1"/>
    <col min="2023" max="2034" width="12.375" style="5" bestFit="1" customWidth="1"/>
    <col min="2035" max="2035" width="13.125" style="5" customWidth="1"/>
    <col min="2036" max="2036" width="12.375" style="5" bestFit="1" customWidth="1"/>
    <col min="2037" max="2040" width="9" style="5"/>
    <col min="2041" max="2041" width="16.875" style="5" customWidth="1"/>
    <col min="2042" max="2042" width="15.5" style="5" customWidth="1"/>
    <col min="2043" max="2057" width="12.125" style="5" customWidth="1"/>
    <col min="2058" max="2069" width="10.5" style="5" customWidth="1"/>
    <col min="2070" max="2070" width="12" style="5" customWidth="1"/>
    <col min="2071" max="2075" width="10.5" style="5" customWidth="1"/>
    <col min="2076" max="2082" width="10" style="5" customWidth="1"/>
    <col min="2083" max="2083" width="12.5" style="5" customWidth="1"/>
    <col min="2084" max="2095" width="10" style="5" customWidth="1"/>
    <col min="2096" max="2096" width="12.5" style="5" customWidth="1"/>
    <col min="2097" max="2108" width="10" style="5" customWidth="1"/>
    <col min="2109" max="2109" width="12.5" style="5" customWidth="1"/>
    <col min="2110" max="2110" width="10" style="5" customWidth="1"/>
    <col min="2111" max="2111" width="12" style="5" customWidth="1"/>
    <col min="2112" max="2121" width="10" style="5" customWidth="1"/>
    <col min="2122" max="2122" width="12.5" style="5" customWidth="1"/>
    <col min="2123" max="2134" width="10" style="5" customWidth="1"/>
    <col min="2135" max="2135" width="12.5" style="5" customWidth="1"/>
    <col min="2136" max="2147" width="10" style="5" customWidth="1"/>
    <col min="2148" max="2148" width="12.5" style="5" customWidth="1"/>
    <col min="2149" max="2160" width="10" style="5" customWidth="1"/>
    <col min="2161" max="2161" width="12.5" style="5" customWidth="1"/>
    <col min="2162" max="2173" width="10" style="5" customWidth="1"/>
    <col min="2174" max="2174" width="13.125" style="5" customWidth="1"/>
    <col min="2175" max="2186" width="10" style="5" customWidth="1"/>
    <col min="2187" max="2187" width="13.125" style="5" customWidth="1"/>
    <col min="2188" max="2199" width="10" style="5" customWidth="1"/>
    <col min="2200" max="2200" width="13.125" style="5" customWidth="1"/>
    <col min="2201" max="2212" width="10" style="5" customWidth="1"/>
    <col min="2213" max="2213" width="13.125" style="5" customWidth="1"/>
    <col min="2214" max="2225" width="10" style="5" customWidth="1"/>
    <col min="2226" max="2226" width="13.125" style="5" customWidth="1"/>
    <col min="2227" max="2238" width="10" style="5" customWidth="1"/>
    <col min="2239" max="2239" width="13.125" style="5" customWidth="1"/>
    <col min="2240" max="2251" width="10" style="5" customWidth="1"/>
    <col min="2252" max="2252" width="13.125" style="5" customWidth="1"/>
    <col min="2253" max="2254" width="11" style="5" customWidth="1"/>
    <col min="2255" max="2255" width="11.125" style="5" customWidth="1"/>
    <col min="2256" max="2257" width="11" style="5" customWidth="1"/>
    <col min="2258" max="2258" width="11.125" style="5" customWidth="1"/>
    <col min="2259" max="2260" width="12.25" style="5" customWidth="1"/>
    <col min="2261" max="2261" width="11.125" style="5" customWidth="1"/>
    <col min="2262" max="2264" width="12.375" style="5" customWidth="1"/>
    <col min="2265" max="2265" width="13.125" style="5" customWidth="1"/>
    <col min="2266" max="2268" width="12.375" style="5" customWidth="1"/>
    <col min="2269" max="2277" width="12.5" style="5" customWidth="1"/>
    <col min="2278" max="2278" width="13.125" style="5" customWidth="1"/>
    <col min="2279" max="2290" width="12.375" style="5" bestFit="1" customWidth="1"/>
    <col min="2291" max="2291" width="13.125" style="5" customWidth="1"/>
    <col min="2292" max="2292" width="12.375" style="5" bestFit="1" customWidth="1"/>
    <col min="2293" max="2296" width="9" style="5"/>
    <col min="2297" max="2297" width="16.875" style="5" customWidth="1"/>
    <col min="2298" max="2298" width="15.5" style="5" customWidth="1"/>
    <col min="2299" max="2313" width="12.125" style="5" customWidth="1"/>
    <col min="2314" max="2325" width="10.5" style="5" customWidth="1"/>
    <col min="2326" max="2326" width="12" style="5" customWidth="1"/>
    <col min="2327" max="2331" width="10.5" style="5" customWidth="1"/>
    <col min="2332" max="2338" width="10" style="5" customWidth="1"/>
    <col min="2339" max="2339" width="12.5" style="5" customWidth="1"/>
    <col min="2340" max="2351" width="10" style="5" customWidth="1"/>
    <col min="2352" max="2352" width="12.5" style="5" customWidth="1"/>
    <col min="2353" max="2364" width="10" style="5" customWidth="1"/>
    <col min="2365" max="2365" width="12.5" style="5" customWidth="1"/>
    <col min="2366" max="2366" width="10" style="5" customWidth="1"/>
    <col min="2367" max="2367" width="12" style="5" customWidth="1"/>
    <col min="2368" max="2377" width="10" style="5" customWidth="1"/>
    <col min="2378" max="2378" width="12.5" style="5" customWidth="1"/>
    <col min="2379" max="2390" width="10" style="5" customWidth="1"/>
    <col min="2391" max="2391" width="12.5" style="5" customWidth="1"/>
    <col min="2392" max="2403" width="10" style="5" customWidth="1"/>
    <col min="2404" max="2404" width="12.5" style="5" customWidth="1"/>
    <col min="2405" max="2416" width="10" style="5" customWidth="1"/>
    <col min="2417" max="2417" width="12.5" style="5" customWidth="1"/>
    <col min="2418" max="2429" width="10" style="5" customWidth="1"/>
    <col min="2430" max="2430" width="13.125" style="5" customWidth="1"/>
    <col min="2431" max="2442" width="10" style="5" customWidth="1"/>
    <col min="2443" max="2443" width="13.125" style="5" customWidth="1"/>
    <col min="2444" max="2455" width="10" style="5" customWidth="1"/>
    <col min="2456" max="2456" width="13.125" style="5" customWidth="1"/>
    <col min="2457" max="2468" width="10" style="5" customWidth="1"/>
    <col min="2469" max="2469" width="13.125" style="5" customWidth="1"/>
    <col min="2470" max="2481" width="10" style="5" customWidth="1"/>
    <col min="2482" max="2482" width="13.125" style="5" customWidth="1"/>
    <col min="2483" max="2494" width="10" style="5" customWidth="1"/>
    <col min="2495" max="2495" width="13.125" style="5" customWidth="1"/>
    <col min="2496" max="2507" width="10" style="5" customWidth="1"/>
    <col min="2508" max="2508" width="13.125" style="5" customWidth="1"/>
    <col min="2509" max="2510" width="11" style="5" customWidth="1"/>
    <col min="2511" max="2511" width="11.125" style="5" customWidth="1"/>
    <col min="2512" max="2513" width="11" style="5" customWidth="1"/>
    <col min="2514" max="2514" width="11.125" style="5" customWidth="1"/>
    <col min="2515" max="2516" width="12.25" style="5" customWidth="1"/>
    <col min="2517" max="2517" width="11.125" style="5" customWidth="1"/>
    <col min="2518" max="2520" width="12.375" style="5" customWidth="1"/>
    <col min="2521" max="2521" width="13.125" style="5" customWidth="1"/>
    <col min="2522" max="2524" width="12.375" style="5" customWidth="1"/>
    <col min="2525" max="2533" width="12.5" style="5" customWidth="1"/>
    <col min="2534" max="2534" width="13.125" style="5" customWidth="1"/>
    <col min="2535" max="2546" width="12.375" style="5" bestFit="1" customWidth="1"/>
    <col min="2547" max="2547" width="13.125" style="5" customWidth="1"/>
    <col min="2548" max="2548" width="12.375" style="5" bestFit="1" customWidth="1"/>
    <col min="2549" max="2552" width="9" style="5"/>
    <col min="2553" max="2553" width="16.875" style="5" customWidth="1"/>
    <col min="2554" max="2554" width="15.5" style="5" customWidth="1"/>
    <col min="2555" max="2569" width="12.125" style="5" customWidth="1"/>
    <col min="2570" max="2581" width="10.5" style="5" customWidth="1"/>
    <col min="2582" max="2582" width="12" style="5" customWidth="1"/>
    <col min="2583" max="2587" width="10.5" style="5" customWidth="1"/>
    <col min="2588" max="2594" width="10" style="5" customWidth="1"/>
    <col min="2595" max="2595" width="12.5" style="5" customWidth="1"/>
    <col min="2596" max="2607" width="10" style="5" customWidth="1"/>
    <col min="2608" max="2608" width="12.5" style="5" customWidth="1"/>
    <col min="2609" max="2620" width="10" style="5" customWidth="1"/>
    <col min="2621" max="2621" width="12.5" style="5" customWidth="1"/>
    <col min="2622" max="2622" width="10" style="5" customWidth="1"/>
    <col min="2623" max="2623" width="12" style="5" customWidth="1"/>
    <col min="2624" max="2633" width="10" style="5" customWidth="1"/>
    <col min="2634" max="2634" width="12.5" style="5" customWidth="1"/>
    <col min="2635" max="2646" width="10" style="5" customWidth="1"/>
    <col min="2647" max="2647" width="12.5" style="5" customWidth="1"/>
    <col min="2648" max="2659" width="10" style="5" customWidth="1"/>
    <col min="2660" max="2660" width="12.5" style="5" customWidth="1"/>
    <col min="2661" max="2672" width="10" style="5" customWidth="1"/>
    <col min="2673" max="2673" width="12.5" style="5" customWidth="1"/>
    <col min="2674" max="2685" width="10" style="5" customWidth="1"/>
    <col min="2686" max="2686" width="13.125" style="5" customWidth="1"/>
    <col min="2687" max="2698" width="10" style="5" customWidth="1"/>
    <col min="2699" max="2699" width="13.125" style="5" customWidth="1"/>
    <col min="2700" max="2711" width="10" style="5" customWidth="1"/>
    <col min="2712" max="2712" width="13.125" style="5" customWidth="1"/>
    <col min="2713" max="2724" width="10" style="5" customWidth="1"/>
    <col min="2725" max="2725" width="13.125" style="5" customWidth="1"/>
    <col min="2726" max="2737" width="10" style="5" customWidth="1"/>
    <col min="2738" max="2738" width="13.125" style="5" customWidth="1"/>
    <col min="2739" max="2750" width="10" style="5" customWidth="1"/>
    <col min="2751" max="2751" width="13.125" style="5" customWidth="1"/>
    <col min="2752" max="2763" width="10" style="5" customWidth="1"/>
    <col min="2764" max="2764" width="13.125" style="5" customWidth="1"/>
    <col min="2765" max="2766" width="11" style="5" customWidth="1"/>
    <col min="2767" max="2767" width="11.125" style="5" customWidth="1"/>
    <col min="2768" max="2769" width="11" style="5" customWidth="1"/>
    <col min="2770" max="2770" width="11.125" style="5" customWidth="1"/>
    <col min="2771" max="2772" width="12.25" style="5" customWidth="1"/>
    <col min="2773" max="2773" width="11.125" style="5" customWidth="1"/>
    <col min="2774" max="2776" width="12.375" style="5" customWidth="1"/>
    <col min="2777" max="2777" width="13.125" style="5" customWidth="1"/>
    <col min="2778" max="2780" width="12.375" style="5" customWidth="1"/>
    <col min="2781" max="2789" width="12.5" style="5" customWidth="1"/>
    <col min="2790" max="2790" width="13.125" style="5" customWidth="1"/>
    <col min="2791" max="2802" width="12.375" style="5" bestFit="1" customWidth="1"/>
    <col min="2803" max="2803" width="13.125" style="5" customWidth="1"/>
    <col min="2804" max="2804" width="12.375" style="5" bestFit="1" customWidth="1"/>
    <col min="2805" max="2808" width="9" style="5"/>
    <col min="2809" max="2809" width="16.875" style="5" customWidth="1"/>
    <col min="2810" max="2810" width="15.5" style="5" customWidth="1"/>
    <col min="2811" max="2825" width="12.125" style="5" customWidth="1"/>
    <col min="2826" max="2837" width="10.5" style="5" customWidth="1"/>
    <col min="2838" max="2838" width="12" style="5" customWidth="1"/>
    <col min="2839" max="2843" width="10.5" style="5" customWidth="1"/>
    <col min="2844" max="2850" width="10" style="5" customWidth="1"/>
    <col min="2851" max="2851" width="12.5" style="5" customWidth="1"/>
    <col min="2852" max="2863" width="10" style="5" customWidth="1"/>
    <col min="2864" max="2864" width="12.5" style="5" customWidth="1"/>
    <col min="2865" max="2876" width="10" style="5" customWidth="1"/>
    <col min="2877" max="2877" width="12.5" style="5" customWidth="1"/>
    <col min="2878" max="2878" width="10" style="5" customWidth="1"/>
    <col min="2879" max="2879" width="12" style="5" customWidth="1"/>
    <col min="2880" max="2889" width="10" style="5" customWidth="1"/>
    <col min="2890" max="2890" width="12.5" style="5" customWidth="1"/>
    <col min="2891" max="2902" width="10" style="5" customWidth="1"/>
    <col min="2903" max="2903" width="12.5" style="5" customWidth="1"/>
    <col min="2904" max="2915" width="10" style="5" customWidth="1"/>
    <col min="2916" max="2916" width="12.5" style="5" customWidth="1"/>
    <col min="2917" max="2928" width="10" style="5" customWidth="1"/>
    <col min="2929" max="2929" width="12.5" style="5" customWidth="1"/>
    <col min="2930" max="2941" width="10" style="5" customWidth="1"/>
    <col min="2942" max="2942" width="13.125" style="5" customWidth="1"/>
    <col min="2943" max="2954" width="10" style="5" customWidth="1"/>
    <col min="2955" max="2955" width="13.125" style="5" customWidth="1"/>
    <col min="2956" max="2967" width="10" style="5" customWidth="1"/>
    <col min="2968" max="2968" width="13.125" style="5" customWidth="1"/>
    <col min="2969" max="2980" width="10" style="5" customWidth="1"/>
    <col min="2981" max="2981" width="13.125" style="5" customWidth="1"/>
    <col min="2982" max="2993" width="10" style="5" customWidth="1"/>
    <col min="2994" max="2994" width="13.125" style="5" customWidth="1"/>
    <col min="2995" max="3006" width="10" style="5" customWidth="1"/>
    <col min="3007" max="3007" width="13.125" style="5" customWidth="1"/>
    <col min="3008" max="3019" width="10" style="5" customWidth="1"/>
    <col min="3020" max="3020" width="13.125" style="5" customWidth="1"/>
    <col min="3021" max="3022" width="11" style="5" customWidth="1"/>
    <col min="3023" max="3023" width="11.125" style="5" customWidth="1"/>
    <col min="3024" max="3025" width="11" style="5" customWidth="1"/>
    <col min="3026" max="3026" width="11.125" style="5" customWidth="1"/>
    <col min="3027" max="3028" width="12.25" style="5" customWidth="1"/>
    <col min="3029" max="3029" width="11.125" style="5" customWidth="1"/>
    <col min="3030" max="3032" width="12.375" style="5" customWidth="1"/>
    <col min="3033" max="3033" width="13.125" style="5" customWidth="1"/>
    <col min="3034" max="3036" width="12.375" style="5" customWidth="1"/>
    <col min="3037" max="3045" width="12.5" style="5" customWidth="1"/>
    <col min="3046" max="3046" width="13.125" style="5" customWidth="1"/>
    <col min="3047" max="3058" width="12.375" style="5" bestFit="1" customWidth="1"/>
    <col min="3059" max="3059" width="13.125" style="5" customWidth="1"/>
    <col min="3060" max="3060" width="12.375" style="5" bestFit="1" customWidth="1"/>
    <col min="3061" max="3064" width="9" style="5"/>
    <col min="3065" max="3065" width="16.875" style="5" customWidth="1"/>
    <col min="3066" max="3066" width="15.5" style="5" customWidth="1"/>
    <col min="3067" max="3081" width="12.125" style="5" customWidth="1"/>
    <col min="3082" max="3093" width="10.5" style="5" customWidth="1"/>
    <col min="3094" max="3094" width="12" style="5" customWidth="1"/>
    <col min="3095" max="3099" width="10.5" style="5" customWidth="1"/>
    <col min="3100" max="3106" width="10" style="5" customWidth="1"/>
    <col min="3107" max="3107" width="12.5" style="5" customWidth="1"/>
    <col min="3108" max="3119" width="10" style="5" customWidth="1"/>
    <col min="3120" max="3120" width="12.5" style="5" customWidth="1"/>
    <col min="3121" max="3132" width="10" style="5" customWidth="1"/>
    <col min="3133" max="3133" width="12.5" style="5" customWidth="1"/>
    <col min="3134" max="3134" width="10" style="5" customWidth="1"/>
    <col min="3135" max="3135" width="12" style="5" customWidth="1"/>
    <col min="3136" max="3145" width="10" style="5" customWidth="1"/>
    <col min="3146" max="3146" width="12.5" style="5" customWidth="1"/>
    <col min="3147" max="3158" width="10" style="5" customWidth="1"/>
    <col min="3159" max="3159" width="12.5" style="5" customWidth="1"/>
    <col min="3160" max="3171" width="10" style="5" customWidth="1"/>
    <col min="3172" max="3172" width="12.5" style="5" customWidth="1"/>
    <col min="3173" max="3184" width="10" style="5" customWidth="1"/>
    <col min="3185" max="3185" width="12.5" style="5" customWidth="1"/>
    <col min="3186" max="3197" width="10" style="5" customWidth="1"/>
    <col min="3198" max="3198" width="13.125" style="5" customWidth="1"/>
    <col min="3199" max="3210" width="10" style="5" customWidth="1"/>
    <col min="3211" max="3211" width="13.125" style="5" customWidth="1"/>
    <col min="3212" max="3223" width="10" style="5" customWidth="1"/>
    <col min="3224" max="3224" width="13.125" style="5" customWidth="1"/>
    <col min="3225" max="3236" width="10" style="5" customWidth="1"/>
    <col min="3237" max="3237" width="13.125" style="5" customWidth="1"/>
    <col min="3238" max="3249" width="10" style="5" customWidth="1"/>
    <col min="3250" max="3250" width="13.125" style="5" customWidth="1"/>
    <col min="3251" max="3262" width="10" style="5" customWidth="1"/>
    <col min="3263" max="3263" width="13.125" style="5" customWidth="1"/>
    <col min="3264" max="3275" width="10" style="5" customWidth="1"/>
    <col min="3276" max="3276" width="13.125" style="5" customWidth="1"/>
    <col min="3277" max="3278" width="11" style="5" customWidth="1"/>
    <col min="3279" max="3279" width="11.125" style="5" customWidth="1"/>
    <col min="3280" max="3281" width="11" style="5" customWidth="1"/>
    <col min="3282" max="3282" width="11.125" style="5" customWidth="1"/>
    <col min="3283" max="3284" width="12.25" style="5" customWidth="1"/>
    <col min="3285" max="3285" width="11.125" style="5" customWidth="1"/>
    <col min="3286" max="3288" width="12.375" style="5" customWidth="1"/>
    <col min="3289" max="3289" width="13.125" style="5" customWidth="1"/>
    <col min="3290" max="3292" width="12.375" style="5" customWidth="1"/>
    <col min="3293" max="3301" width="12.5" style="5" customWidth="1"/>
    <col min="3302" max="3302" width="13.125" style="5" customWidth="1"/>
    <col min="3303" max="3314" width="12.375" style="5" bestFit="1" customWidth="1"/>
    <col min="3315" max="3315" width="13.125" style="5" customWidth="1"/>
    <col min="3316" max="3316" width="12.375" style="5" bestFit="1" customWidth="1"/>
    <col min="3317" max="3320" width="9" style="5"/>
    <col min="3321" max="3321" width="16.875" style="5" customWidth="1"/>
    <col min="3322" max="3322" width="15.5" style="5" customWidth="1"/>
    <col min="3323" max="3337" width="12.125" style="5" customWidth="1"/>
    <col min="3338" max="3349" width="10.5" style="5" customWidth="1"/>
    <col min="3350" max="3350" width="12" style="5" customWidth="1"/>
    <col min="3351" max="3355" width="10.5" style="5" customWidth="1"/>
    <col min="3356" max="3362" width="10" style="5" customWidth="1"/>
    <col min="3363" max="3363" width="12.5" style="5" customWidth="1"/>
    <col min="3364" max="3375" width="10" style="5" customWidth="1"/>
    <col min="3376" max="3376" width="12.5" style="5" customWidth="1"/>
    <col min="3377" max="3388" width="10" style="5" customWidth="1"/>
    <col min="3389" max="3389" width="12.5" style="5" customWidth="1"/>
    <col min="3390" max="3390" width="10" style="5" customWidth="1"/>
    <col min="3391" max="3391" width="12" style="5" customWidth="1"/>
    <col min="3392" max="3401" width="10" style="5" customWidth="1"/>
    <col min="3402" max="3402" width="12.5" style="5" customWidth="1"/>
    <col min="3403" max="3414" width="10" style="5" customWidth="1"/>
    <col min="3415" max="3415" width="12.5" style="5" customWidth="1"/>
    <col min="3416" max="3427" width="10" style="5" customWidth="1"/>
    <col min="3428" max="3428" width="12.5" style="5" customWidth="1"/>
    <col min="3429" max="3440" width="10" style="5" customWidth="1"/>
    <col min="3441" max="3441" width="12.5" style="5" customWidth="1"/>
    <col min="3442" max="3453" width="10" style="5" customWidth="1"/>
    <col min="3454" max="3454" width="13.125" style="5" customWidth="1"/>
    <col min="3455" max="3466" width="10" style="5" customWidth="1"/>
    <col min="3467" max="3467" width="13.125" style="5" customWidth="1"/>
    <col min="3468" max="3479" width="10" style="5" customWidth="1"/>
    <col min="3480" max="3480" width="13.125" style="5" customWidth="1"/>
    <col min="3481" max="3492" width="10" style="5" customWidth="1"/>
    <col min="3493" max="3493" width="13.125" style="5" customWidth="1"/>
    <col min="3494" max="3505" width="10" style="5" customWidth="1"/>
    <col min="3506" max="3506" width="13.125" style="5" customWidth="1"/>
    <col min="3507" max="3518" width="10" style="5" customWidth="1"/>
    <col min="3519" max="3519" width="13.125" style="5" customWidth="1"/>
    <col min="3520" max="3531" width="10" style="5" customWidth="1"/>
    <col min="3532" max="3532" width="13.125" style="5" customWidth="1"/>
    <col min="3533" max="3534" width="11" style="5" customWidth="1"/>
    <col min="3535" max="3535" width="11.125" style="5" customWidth="1"/>
    <col min="3536" max="3537" width="11" style="5" customWidth="1"/>
    <col min="3538" max="3538" width="11.125" style="5" customWidth="1"/>
    <col min="3539" max="3540" width="12.25" style="5" customWidth="1"/>
    <col min="3541" max="3541" width="11.125" style="5" customWidth="1"/>
    <col min="3542" max="3544" width="12.375" style="5" customWidth="1"/>
    <col min="3545" max="3545" width="13.125" style="5" customWidth="1"/>
    <col min="3546" max="3548" width="12.375" style="5" customWidth="1"/>
    <col min="3549" max="3557" width="12.5" style="5" customWidth="1"/>
    <col min="3558" max="3558" width="13.125" style="5" customWidth="1"/>
    <col min="3559" max="3570" width="12.375" style="5" bestFit="1" customWidth="1"/>
    <col min="3571" max="3571" width="13.125" style="5" customWidth="1"/>
    <col min="3572" max="3572" width="12.375" style="5" bestFit="1" customWidth="1"/>
    <col min="3573" max="3576" width="9" style="5"/>
    <col min="3577" max="3577" width="16.875" style="5" customWidth="1"/>
    <col min="3578" max="3578" width="15.5" style="5" customWidth="1"/>
    <col min="3579" max="3593" width="12.125" style="5" customWidth="1"/>
    <col min="3594" max="3605" width="10.5" style="5" customWidth="1"/>
    <col min="3606" max="3606" width="12" style="5" customWidth="1"/>
    <col min="3607" max="3611" width="10.5" style="5" customWidth="1"/>
    <col min="3612" max="3618" width="10" style="5" customWidth="1"/>
    <col min="3619" max="3619" width="12.5" style="5" customWidth="1"/>
    <col min="3620" max="3631" width="10" style="5" customWidth="1"/>
    <col min="3632" max="3632" width="12.5" style="5" customWidth="1"/>
    <col min="3633" max="3644" width="10" style="5" customWidth="1"/>
    <col min="3645" max="3645" width="12.5" style="5" customWidth="1"/>
    <col min="3646" max="3646" width="10" style="5" customWidth="1"/>
    <col min="3647" max="3647" width="12" style="5" customWidth="1"/>
    <col min="3648" max="3657" width="10" style="5" customWidth="1"/>
    <col min="3658" max="3658" width="12.5" style="5" customWidth="1"/>
    <col min="3659" max="3670" width="10" style="5" customWidth="1"/>
    <col min="3671" max="3671" width="12.5" style="5" customWidth="1"/>
    <col min="3672" max="3683" width="10" style="5" customWidth="1"/>
    <col min="3684" max="3684" width="12.5" style="5" customWidth="1"/>
    <col min="3685" max="3696" width="10" style="5" customWidth="1"/>
    <col min="3697" max="3697" width="12.5" style="5" customWidth="1"/>
    <col min="3698" max="3709" width="10" style="5" customWidth="1"/>
    <col min="3710" max="3710" width="13.125" style="5" customWidth="1"/>
    <col min="3711" max="3722" width="10" style="5" customWidth="1"/>
    <col min="3723" max="3723" width="13.125" style="5" customWidth="1"/>
    <col min="3724" max="3735" width="10" style="5" customWidth="1"/>
    <col min="3736" max="3736" width="13.125" style="5" customWidth="1"/>
    <col min="3737" max="3748" width="10" style="5" customWidth="1"/>
    <col min="3749" max="3749" width="13.125" style="5" customWidth="1"/>
    <col min="3750" max="3761" width="10" style="5" customWidth="1"/>
    <col min="3762" max="3762" width="13.125" style="5" customWidth="1"/>
    <col min="3763" max="3774" width="10" style="5" customWidth="1"/>
    <col min="3775" max="3775" width="13.125" style="5" customWidth="1"/>
    <col min="3776" max="3787" width="10" style="5" customWidth="1"/>
    <col min="3788" max="3788" width="13.125" style="5" customWidth="1"/>
    <col min="3789" max="3790" width="11" style="5" customWidth="1"/>
    <col min="3791" max="3791" width="11.125" style="5" customWidth="1"/>
    <col min="3792" max="3793" width="11" style="5" customWidth="1"/>
    <col min="3794" max="3794" width="11.125" style="5" customWidth="1"/>
    <col min="3795" max="3796" width="12.25" style="5" customWidth="1"/>
    <col min="3797" max="3797" width="11.125" style="5" customWidth="1"/>
    <col min="3798" max="3800" width="12.375" style="5" customWidth="1"/>
    <col min="3801" max="3801" width="13.125" style="5" customWidth="1"/>
    <col min="3802" max="3804" width="12.375" style="5" customWidth="1"/>
    <col min="3805" max="3813" width="12.5" style="5" customWidth="1"/>
    <col min="3814" max="3814" width="13.125" style="5" customWidth="1"/>
    <col min="3815" max="3826" width="12.375" style="5" bestFit="1" customWidth="1"/>
    <col min="3827" max="3827" width="13.125" style="5" customWidth="1"/>
    <col min="3828" max="3828" width="12.375" style="5" bestFit="1" customWidth="1"/>
    <col min="3829" max="3832" width="9" style="5"/>
    <col min="3833" max="3833" width="16.875" style="5" customWidth="1"/>
    <col min="3834" max="3834" width="15.5" style="5" customWidth="1"/>
    <col min="3835" max="3849" width="12.125" style="5" customWidth="1"/>
    <col min="3850" max="3861" width="10.5" style="5" customWidth="1"/>
    <col min="3862" max="3862" width="12" style="5" customWidth="1"/>
    <col min="3863" max="3867" width="10.5" style="5" customWidth="1"/>
    <col min="3868" max="3874" width="10" style="5" customWidth="1"/>
    <col min="3875" max="3875" width="12.5" style="5" customWidth="1"/>
    <col min="3876" max="3887" width="10" style="5" customWidth="1"/>
    <col min="3888" max="3888" width="12.5" style="5" customWidth="1"/>
    <col min="3889" max="3900" width="10" style="5" customWidth="1"/>
    <col min="3901" max="3901" width="12.5" style="5" customWidth="1"/>
    <col min="3902" max="3902" width="10" style="5" customWidth="1"/>
    <col min="3903" max="3903" width="12" style="5" customWidth="1"/>
    <col min="3904" max="3913" width="10" style="5" customWidth="1"/>
    <col min="3914" max="3914" width="12.5" style="5" customWidth="1"/>
    <col min="3915" max="3926" width="10" style="5" customWidth="1"/>
    <col min="3927" max="3927" width="12.5" style="5" customWidth="1"/>
    <col min="3928" max="3939" width="10" style="5" customWidth="1"/>
    <col min="3940" max="3940" width="12.5" style="5" customWidth="1"/>
    <col min="3941" max="3952" width="10" style="5" customWidth="1"/>
    <col min="3953" max="3953" width="12.5" style="5" customWidth="1"/>
    <col min="3954" max="3965" width="10" style="5" customWidth="1"/>
    <col min="3966" max="3966" width="13.125" style="5" customWidth="1"/>
    <col min="3967" max="3978" width="10" style="5" customWidth="1"/>
    <col min="3979" max="3979" width="13.125" style="5" customWidth="1"/>
    <col min="3980" max="3991" width="10" style="5" customWidth="1"/>
    <col min="3992" max="3992" width="13.125" style="5" customWidth="1"/>
    <col min="3993" max="4004" width="10" style="5" customWidth="1"/>
    <col min="4005" max="4005" width="13.125" style="5" customWidth="1"/>
    <col min="4006" max="4017" width="10" style="5" customWidth="1"/>
    <col min="4018" max="4018" width="13.125" style="5" customWidth="1"/>
    <col min="4019" max="4030" width="10" style="5" customWidth="1"/>
    <col min="4031" max="4031" width="13.125" style="5" customWidth="1"/>
    <col min="4032" max="4043" width="10" style="5" customWidth="1"/>
    <col min="4044" max="4044" width="13.125" style="5" customWidth="1"/>
    <col min="4045" max="4046" width="11" style="5" customWidth="1"/>
    <col min="4047" max="4047" width="11.125" style="5" customWidth="1"/>
    <col min="4048" max="4049" width="11" style="5" customWidth="1"/>
    <col min="4050" max="4050" width="11.125" style="5" customWidth="1"/>
    <col min="4051" max="4052" width="12.25" style="5" customWidth="1"/>
    <col min="4053" max="4053" width="11.125" style="5" customWidth="1"/>
    <col min="4054" max="4056" width="12.375" style="5" customWidth="1"/>
    <col min="4057" max="4057" width="13.125" style="5" customWidth="1"/>
    <col min="4058" max="4060" width="12.375" style="5" customWidth="1"/>
    <col min="4061" max="4069" width="12.5" style="5" customWidth="1"/>
    <col min="4070" max="4070" width="13.125" style="5" customWidth="1"/>
    <col min="4071" max="4082" width="12.375" style="5" bestFit="1" customWidth="1"/>
    <col min="4083" max="4083" width="13.125" style="5" customWidth="1"/>
    <col min="4084" max="4084" width="12.375" style="5" bestFit="1" customWidth="1"/>
    <col min="4085" max="4088" width="9" style="5"/>
    <col min="4089" max="4089" width="16.875" style="5" customWidth="1"/>
    <col min="4090" max="4090" width="15.5" style="5" customWidth="1"/>
    <col min="4091" max="4105" width="12.125" style="5" customWidth="1"/>
    <col min="4106" max="4117" width="10.5" style="5" customWidth="1"/>
    <col min="4118" max="4118" width="12" style="5" customWidth="1"/>
    <col min="4119" max="4123" width="10.5" style="5" customWidth="1"/>
    <col min="4124" max="4130" width="10" style="5" customWidth="1"/>
    <col min="4131" max="4131" width="12.5" style="5" customWidth="1"/>
    <col min="4132" max="4143" width="10" style="5" customWidth="1"/>
    <col min="4144" max="4144" width="12.5" style="5" customWidth="1"/>
    <col min="4145" max="4156" width="10" style="5" customWidth="1"/>
    <col min="4157" max="4157" width="12.5" style="5" customWidth="1"/>
    <col min="4158" max="4158" width="10" style="5" customWidth="1"/>
    <col min="4159" max="4159" width="12" style="5" customWidth="1"/>
    <col min="4160" max="4169" width="10" style="5" customWidth="1"/>
    <col min="4170" max="4170" width="12.5" style="5" customWidth="1"/>
    <col min="4171" max="4182" width="10" style="5" customWidth="1"/>
    <col min="4183" max="4183" width="12.5" style="5" customWidth="1"/>
    <col min="4184" max="4195" width="10" style="5" customWidth="1"/>
    <col min="4196" max="4196" width="12.5" style="5" customWidth="1"/>
    <col min="4197" max="4208" width="10" style="5" customWidth="1"/>
    <col min="4209" max="4209" width="12.5" style="5" customWidth="1"/>
    <col min="4210" max="4221" width="10" style="5" customWidth="1"/>
    <col min="4222" max="4222" width="13.125" style="5" customWidth="1"/>
    <col min="4223" max="4234" width="10" style="5" customWidth="1"/>
    <col min="4235" max="4235" width="13.125" style="5" customWidth="1"/>
    <col min="4236" max="4247" width="10" style="5" customWidth="1"/>
    <col min="4248" max="4248" width="13.125" style="5" customWidth="1"/>
    <col min="4249" max="4260" width="10" style="5" customWidth="1"/>
    <col min="4261" max="4261" width="13.125" style="5" customWidth="1"/>
    <col min="4262" max="4273" width="10" style="5" customWidth="1"/>
    <col min="4274" max="4274" width="13.125" style="5" customWidth="1"/>
    <col min="4275" max="4286" width="10" style="5" customWidth="1"/>
    <col min="4287" max="4287" width="13.125" style="5" customWidth="1"/>
    <col min="4288" max="4299" width="10" style="5" customWidth="1"/>
    <col min="4300" max="4300" width="13.125" style="5" customWidth="1"/>
    <col min="4301" max="4302" width="11" style="5" customWidth="1"/>
    <col min="4303" max="4303" width="11.125" style="5" customWidth="1"/>
    <col min="4304" max="4305" width="11" style="5" customWidth="1"/>
    <col min="4306" max="4306" width="11.125" style="5" customWidth="1"/>
    <col min="4307" max="4308" width="12.25" style="5" customWidth="1"/>
    <col min="4309" max="4309" width="11.125" style="5" customWidth="1"/>
    <col min="4310" max="4312" width="12.375" style="5" customWidth="1"/>
    <col min="4313" max="4313" width="13.125" style="5" customWidth="1"/>
    <col min="4314" max="4316" width="12.375" style="5" customWidth="1"/>
    <col min="4317" max="4325" width="12.5" style="5" customWidth="1"/>
    <col min="4326" max="4326" width="13.125" style="5" customWidth="1"/>
    <col min="4327" max="4338" width="12.375" style="5" bestFit="1" customWidth="1"/>
    <col min="4339" max="4339" width="13.125" style="5" customWidth="1"/>
    <col min="4340" max="4340" width="12.375" style="5" bestFit="1" customWidth="1"/>
    <col min="4341" max="4344" width="9" style="5"/>
    <col min="4345" max="4345" width="16.875" style="5" customWidth="1"/>
    <col min="4346" max="4346" width="15.5" style="5" customWidth="1"/>
    <col min="4347" max="4361" width="12.125" style="5" customWidth="1"/>
    <col min="4362" max="4373" width="10.5" style="5" customWidth="1"/>
    <col min="4374" max="4374" width="12" style="5" customWidth="1"/>
    <col min="4375" max="4379" width="10.5" style="5" customWidth="1"/>
    <col min="4380" max="4386" width="10" style="5" customWidth="1"/>
    <col min="4387" max="4387" width="12.5" style="5" customWidth="1"/>
    <col min="4388" max="4399" width="10" style="5" customWidth="1"/>
    <col min="4400" max="4400" width="12.5" style="5" customWidth="1"/>
    <col min="4401" max="4412" width="10" style="5" customWidth="1"/>
    <col min="4413" max="4413" width="12.5" style="5" customWidth="1"/>
    <col min="4414" max="4414" width="10" style="5" customWidth="1"/>
    <col min="4415" max="4415" width="12" style="5" customWidth="1"/>
    <col min="4416" max="4425" width="10" style="5" customWidth="1"/>
    <col min="4426" max="4426" width="12.5" style="5" customWidth="1"/>
    <col min="4427" max="4438" width="10" style="5" customWidth="1"/>
    <col min="4439" max="4439" width="12.5" style="5" customWidth="1"/>
    <col min="4440" max="4451" width="10" style="5" customWidth="1"/>
    <col min="4452" max="4452" width="12.5" style="5" customWidth="1"/>
    <col min="4453" max="4464" width="10" style="5" customWidth="1"/>
    <col min="4465" max="4465" width="12.5" style="5" customWidth="1"/>
    <col min="4466" max="4477" width="10" style="5" customWidth="1"/>
    <col min="4478" max="4478" width="13.125" style="5" customWidth="1"/>
    <col min="4479" max="4490" width="10" style="5" customWidth="1"/>
    <col min="4491" max="4491" width="13.125" style="5" customWidth="1"/>
    <col min="4492" max="4503" width="10" style="5" customWidth="1"/>
    <col min="4504" max="4504" width="13.125" style="5" customWidth="1"/>
    <col min="4505" max="4516" width="10" style="5" customWidth="1"/>
    <col min="4517" max="4517" width="13.125" style="5" customWidth="1"/>
    <col min="4518" max="4529" width="10" style="5" customWidth="1"/>
    <col min="4530" max="4530" width="13.125" style="5" customWidth="1"/>
    <col min="4531" max="4542" width="10" style="5" customWidth="1"/>
    <col min="4543" max="4543" width="13.125" style="5" customWidth="1"/>
    <col min="4544" max="4555" width="10" style="5" customWidth="1"/>
    <col min="4556" max="4556" width="13.125" style="5" customWidth="1"/>
    <col min="4557" max="4558" width="11" style="5" customWidth="1"/>
    <col min="4559" max="4559" width="11.125" style="5" customWidth="1"/>
    <col min="4560" max="4561" width="11" style="5" customWidth="1"/>
    <col min="4562" max="4562" width="11.125" style="5" customWidth="1"/>
    <col min="4563" max="4564" width="12.25" style="5" customWidth="1"/>
    <col min="4565" max="4565" width="11.125" style="5" customWidth="1"/>
    <col min="4566" max="4568" width="12.375" style="5" customWidth="1"/>
    <col min="4569" max="4569" width="13.125" style="5" customWidth="1"/>
    <col min="4570" max="4572" width="12.375" style="5" customWidth="1"/>
    <col min="4573" max="4581" width="12.5" style="5" customWidth="1"/>
    <col min="4582" max="4582" width="13.125" style="5" customWidth="1"/>
    <col min="4583" max="4594" width="12.375" style="5" bestFit="1" customWidth="1"/>
    <col min="4595" max="4595" width="13.125" style="5" customWidth="1"/>
    <col min="4596" max="4596" width="12.375" style="5" bestFit="1" customWidth="1"/>
    <col min="4597" max="4600" width="9" style="5"/>
    <col min="4601" max="4601" width="16.875" style="5" customWidth="1"/>
    <col min="4602" max="4602" width="15.5" style="5" customWidth="1"/>
    <col min="4603" max="4617" width="12.125" style="5" customWidth="1"/>
    <col min="4618" max="4629" width="10.5" style="5" customWidth="1"/>
    <col min="4630" max="4630" width="12" style="5" customWidth="1"/>
    <col min="4631" max="4635" width="10.5" style="5" customWidth="1"/>
    <col min="4636" max="4642" width="10" style="5" customWidth="1"/>
    <col min="4643" max="4643" width="12.5" style="5" customWidth="1"/>
    <col min="4644" max="4655" width="10" style="5" customWidth="1"/>
    <col min="4656" max="4656" width="12.5" style="5" customWidth="1"/>
    <col min="4657" max="4668" width="10" style="5" customWidth="1"/>
    <col min="4669" max="4669" width="12.5" style="5" customWidth="1"/>
    <col min="4670" max="4670" width="10" style="5" customWidth="1"/>
    <col min="4671" max="4671" width="12" style="5" customWidth="1"/>
    <col min="4672" max="4681" width="10" style="5" customWidth="1"/>
    <col min="4682" max="4682" width="12.5" style="5" customWidth="1"/>
    <col min="4683" max="4694" width="10" style="5" customWidth="1"/>
    <col min="4695" max="4695" width="12.5" style="5" customWidth="1"/>
    <col min="4696" max="4707" width="10" style="5" customWidth="1"/>
    <col min="4708" max="4708" width="12.5" style="5" customWidth="1"/>
    <col min="4709" max="4720" width="10" style="5" customWidth="1"/>
    <col min="4721" max="4721" width="12.5" style="5" customWidth="1"/>
    <col min="4722" max="4733" width="10" style="5" customWidth="1"/>
    <col min="4734" max="4734" width="13.125" style="5" customWidth="1"/>
    <col min="4735" max="4746" width="10" style="5" customWidth="1"/>
    <col min="4747" max="4747" width="13.125" style="5" customWidth="1"/>
    <col min="4748" max="4759" width="10" style="5" customWidth="1"/>
    <col min="4760" max="4760" width="13.125" style="5" customWidth="1"/>
    <col min="4761" max="4772" width="10" style="5" customWidth="1"/>
    <col min="4773" max="4773" width="13.125" style="5" customWidth="1"/>
    <col min="4774" max="4785" width="10" style="5" customWidth="1"/>
    <col min="4786" max="4786" width="13.125" style="5" customWidth="1"/>
    <col min="4787" max="4798" width="10" style="5" customWidth="1"/>
    <col min="4799" max="4799" width="13.125" style="5" customWidth="1"/>
    <col min="4800" max="4811" width="10" style="5" customWidth="1"/>
    <col min="4812" max="4812" width="13.125" style="5" customWidth="1"/>
    <col min="4813" max="4814" width="11" style="5" customWidth="1"/>
    <col min="4815" max="4815" width="11.125" style="5" customWidth="1"/>
    <col min="4816" max="4817" width="11" style="5" customWidth="1"/>
    <col min="4818" max="4818" width="11.125" style="5" customWidth="1"/>
    <col min="4819" max="4820" width="12.25" style="5" customWidth="1"/>
    <col min="4821" max="4821" width="11.125" style="5" customWidth="1"/>
    <col min="4822" max="4824" width="12.375" style="5" customWidth="1"/>
    <col min="4825" max="4825" width="13.125" style="5" customWidth="1"/>
    <col min="4826" max="4828" width="12.375" style="5" customWidth="1"/>
    <col min="4829" max="4837" width="12.5" style="5" customWidth="1"/>
    <col min="4838" max="4838" width="13.125" style="5" customWidth="1"/>
    <col min="4839" max="4850" width="12.375" style="5" bestFit="1" customWidth="1"/>
    <col min="4851" max="4851" width="13.125" style="5" customWidth="1"/>
    <col min="4852" max="4852" width="12.375" style="5" bestFit="1" customWidth="1"/>
    <col min="4853" max="4856" width="9" style="5"/>
    <col min="4857" max="4857" width="16.875" style="5" customWidth="1"/>
    <col min="4858" max="4858" width="15.5" style="5" customWidth="1"/>
    <col min="4859" max="4873" width="12.125" style="5" customWidth="1"/>
    <col min="4874" max="4885" width="10.5" style="5" customWidth="1"/>
    <col min="4886" max="4886" width="12" style="5" customWidth="1"/>
    <col min="4887" max="4891" width="10.5" style="5" customWidth="1"/>
    <col min="4892" max="4898" width="10" style="5" customWidth="1"/>
    <col min="4899" max="4899" width="12.5" style="5" customWidth="1"/>
    <col min="4900" max="4911" width="10" style="5" customWidth="1"/>
    <col min="4912" max="4912" width="12.5" style="5" customWidth="1"/>
    <col min="4913" max="4924" width="10" style="5" customWidth="1"/>
    <col min="4925" max="4925" width="12.5" style="5" customWidth="1"/>
    <col min="4926" max="4926" width="10" style="5" customWidth="1"/>
    <col min="4927" max="4927" width="12" style="5" customWidth="1"/>
    <col min="4928" max="4937" width="10" style="5" customWidth="1"/>
    <col min="4938" max="4938" width="12.5" style="5" customWidth="1"/>
    <col min="4939" max="4950" width="10" style="5" customWidth="1"/>
    <col min="4951" max="4951" width="12.5" style="5" customWidth="1"/>
    <col min="4952" max="4963" width="10" style="5" customWidth="1"/>
    <col min="4964" max="4964" width="12.5" style="5" customWidth="1"/>
    <col min="4965" max="4976" width="10" style="5" customWidth="1"/>
    <col min="4977" max="4977" width="12.5" style="5" customWidth="1"/>
    <col min="4978" max="4989" width="10" style="5" customWidth="1"/>
    <col min="4990" max="4990" width="13.125" style="5" customWidth="1"/>
    <col min="4991" max="5002" width="10" style="5" customWidth="1"/>
    <col min="5003" max="5003" width="13.125" style="5" customWidth="1"/>
    <col min="5004" max="5015" width="10" style="5" customWidth="1"/>
    <col min="5016" max="5016" width="13.125" style="5" customWidth="1"/>
    <col min="5017" max="5028" width="10" style="5" customWidth="1"/>
    <col min="5029" max="5029" width="13.125" style="5" customWidth="1"/>
    <col min="5030" max="5041" width="10" style="5" customWidth="1"/>
    <col min="5042" max="5042" width="13.125" style="5" customWidth="1"/>
    <col min="5043" max="5054" width="10" style="5" customWidth="1"/>
    <col min="5055" max="5055" width="13.125" style="5" customWidth="1"/>
    <col min="5056" max="5067" width="10" style="5" customWidth="1"/>
    <col min="5068" max="5068" width="13.125" style="5" customWidth="1"/>
    <col min="5069" max="5070" width="11" style="5" customWidth="1"/>
    <col min="5071" max="5071" width="11.125" style="5" customWidth="1"/>
    <col min="5072" max="5073" width="11" style="5" customWidth="1"/>
    <col min="5074" max="5074" width="11.125" style="5" customWidth="1"/>
    <col min="5075" max="5076" width="12.25" style="5" customWidth="1"/>
    <col min="5077" max="5077" width="11.125" style="5" customWidth="1"/>
    <col min="5078" max="5080" width="12.375" style="5" customWidth="1"/>
    <col min="5081" max="5081" width="13.125" style="5" customWidth="1"/>
    <col min="5082" max="5084" width="12.375" style="5" customWidth="1"/>
    <col min="5085" max="5093" width="12.5" style="5" customWidth="1"/>
    <col min="5094" max="5094" width="13.125" style="5" customWidth="1"/>
    <col min="5095" max="5106" width="12.375" style="5" bestFit="1" customWidth="1"/>
    <col min="5107" max="5107" width="13.125" style="5" customWidth="1"/>
    <col min="5108" max="5108" width="12.375" style="5" bestFit="1" customWidth="1"/>
    <col min="5109" max="5112" width="9" style="5"/>
    <col min="5113" max="5113" width="16.875" style="5" customWidth="1"/>
    <col min="5114" max="5114" width="15.5" style="5" customWidth="1"/>
    <col min="5115" max="5129" width="12.125" style="5" customWidth="1"/>
    <col min="5130" max="5141" width="10.5" style="5" customWidth="1"/>
    <col min="5142" max="5142" width="12" style="5" customWidth="1"/>
    <col min="5143" max="5147" width="10.5" style="5" customWidth="1"/>
    <col min="5148" max="5154" width="10" style="5" customWidth="1"/>
    <col min="5155" max="5155" width="12.5" style="5" customWidth="1"/>
    <col min="5156" max="5167" width="10" style="5" customWidth="1"/>
    <col min="5168" max="5168" width="12.5" style="5" customWidth="1"/>
    <col min="5169" max="5180" width="10" style="5" customWidth="1"/>
    <col min="5181" max="5181" width="12.5" style="5" customWidth="1"/>
    <col min="5182" max="5182" width="10" style="5" customWidth="1"/>
    <col min="5183" max="5183" width="12" style="5" customWidth="1"/>
    <col min="5184" max="5193" width="10" style="5" customWidth="1"/>
    <col min="5194" max="5194" width="12.5" style="5" customWidth="1"/>
    <col min="5195" max="5206" width="10" style="5" customWidth="1"/>
    <col min="5207" max="5207" width="12.5" style="5" customWidth="1"/>
    <col min="5208" max="5219" width="10" style="5" customWidth="1"/>
    <col min="5220" max="5220" width="12.5" style="5" customWidth="1"/>
    <col min="5221" max="5232" width="10" style="5" customWidth="1"/>
    <col min="5233" max="5233" width="12.5" style="5" customWidth="1"/>
    <col min="5234" max="5245" width="10" style="5" customWidth="1"/>
    <col min="5246" max="5246" width="13.125" style="5" customWidth="1"/>
    <col min="5247" max="5258" width="10" style="5" customWidth="1"/>
    <col min="5259" max="5259" width="13.125" style="5" customWidth="1"/>
    <col min="5260" max="5271" width="10" style="5" customWidth="1"/>
    <col min="5272" max="5272" width="13.125" style="5" customWidth="1"/>
    <col min="5273" max="5284" width="10" style="5" customWidth="1"/>
    <col min="5285" max="5285" width="13.125" style="5" customWidth="1"/>
    <col min="5286" max="5297" width="10" style="5" customWidth="1"/>
    <col min="5298" max="5298" width="13.125" style="5" customWidth="1"/>
    <col min="5299" max="5310" width="10" style="5" customWidth="1"/>
    <col min="5311" max="5311" width="13.125" style="5" customWidth="1"/>
    <col min="5312" max="5323" width="10" style="5" customWidth="1"/>
    <col min="5324" max="5324" width="13.125" style="5" customWidth="1"/>
    <col min="5325" max="5326" width="11" style="5" customWidth="1"/>
    <col min="5327" max="5327" width="11.125" style="5" customWidth="1"/>
    <col min="5328" max="5329" width="11" style="5" customWidth="1"/>
    <col min="5330" max="5330" width="11.125" style="5" customWidth="1"/>
    <col min="5331" max="5332" width="12.25" style="5" customWidth="1"/>
    <col min="5333" max="5333" width="11.125" style="5" customWidth="1"/>
    <col min="5334" max="5336" width="12.375" style="5" customWidth="1"/>
    <col min="5337" max="5337" width="13.125" style="5" customWidth="1"/>
    <col min="5338" max="5340" width="12.375" style="5" customWidth="1"/>
    <col min="5341" max="5349" width="12.5" style="5" customWidth="1"/>
    <col min="5350" max="5350" width="13.125" style="5" customWidth="1"/>
    <col min="5351" max="5362" width="12.375" style="5" bestFit="1" customWidth="1"/>
    <col min="5363" max="5363" width="13.125" style="5" customWidth="1"/>
    <col min="5364" max="5364" width="12.375" style="5" bestFit="1" customWidth="1"/>
    <col min="5365" max="5368" width="9" style="5"/>
    <col min="5369" max="5369" width="16.875" style="5" customWidth="1"/>
    <col min="5370" max="5370" width="15.5" style="5" customWidth="1"/>
    <col min="5371" max="5385" width="12.125" style="5" customWidth="1"/>
    <col min="5386" max="5397" width="10.5" style="5" customWidth="1"/>
    <col min="5398" max="5398" width="12" style="5" customWidth="1"/>
    <col min="5399" max="5403" width="10.5" style="5" customWidth="1"/>
    <col min="5404" max="5410" width="10" style="5" customWidth="1"/>
    <col min="5411" max="5411" width="12.5" style="5" customWidth="1"/>
    <col min="5412" max="5423" width="10" style="5" customWidth="1"/>
    <col min="5424" max="5424" width="12.5" style="5" customWidth="1"/>
    <col min="5425" max="5436" width="10" style="5" customWidth="1"/>
    <col min="5437" max="5437" width="12.5" style="5" customWidth="1"/>
    <col min="5438" max="5438" width="10" style="5" customWidth="1"/>
    <col min="5439" max="5439" width="12" style="5" customWidth="1"/>
    <col min="5440" max="5449" width="10" style="5" customWidth="1"/>
    <col min="5450" max="5450" width="12.5" style="5" customWidth="1"/>
    <col min="5451" max="5462" width="10" style="5" customWidth="1"/>
    <col min="5463" max="5463" width="12.5" style="5" customWidth="1"/>
    <col min="5464" max="5475" width="10" style="5" customWidth="1"/>
    <col min="5476" max="5476" width="12.5" style="5" customWidth="1"/>
    <col min="5477" max="5488" width="10" style="5" customWidth="1"/>
    <col min="5489" max="5489" width="12.5" style="5" customWidth="1"/>
    <col min="5490" max="5501" width="10" style="5" customWidth="1"/>
    <col min="5502" max="5502" width="13.125" style="5" customWidth="1"/>
    <col min="5503" max="5514" width="10" style="5" customWidth="1"/>
    <col min="5515" max="5515" width="13.125" style="5" customWidth="1"/>
    <col min="5516" max="5527" width="10" style="5" customWidth="1"/>
    <col min="5528" max="5528" width="13.125" style="5" customWidth="1"/>
    <col min="5529" max="5540" width="10" style="5" customWidth="1"/>
    <col min="5541" max="5541" width="13.125" style="5" customWidth="1"/>
    <col min="5542" max="5553" width="10" style="5" customWidth="1"/>
    <col min="5554" max="5554" width="13.125" style="5" customWidth="1"/>
    <col min="5555" max="5566" width="10" style="5" customWidth="1"/>
    <col min="5567" max="5567" width="13.125" style="5" customWidth="1"/>
    <col min="5568" max="5579" width="10" style="5" customWidth="1"/>
    <col min="5580" max="5580" width="13.125" style="5" customWidth="1"/>
    <col min="5581" max="5582" width="11" style="5" customWidth="1"/>
    <col min="5583" max="5583" width="11.125" style="5" customWidth="1"/>
    <col min="5584" max="5585" width="11" style="5" customWidth="1"/>
    <col min="5586" max="5586" width="11.125" style="5" customWidth="1"/>
    <col min="5587" max="5588" width="12.25" style="5" customWidth="1"/>
    <col min="5589" max="5589" width="11.125" style="5" customWidth="1"/>
    <col min="5590" max="5592" width="12.375" style="5" customWidth="1"/>
    <col min="5593" max="5593" width="13.125" style="5" customWidth="1"/>
    <col min="5594" max="5596" width="12.375" style="5" customWidth="1"/>
    <col min="5597" max="5605" width="12.5" style="5" customWidth="1"/>
    <col min="5606" max="5606" width="13.125" style="5" customWidth="1"/>
    <col min="5607" max="5618" width="12.375" style="5" bestFit="1" customWidth="1"/>
    <col min="5619" max="5619" width="13.125" style="5" customWidth="1"/>
    <col min="5620" max="5620" width="12.375" style="5" bestFit="1" customWidth="1"/>
    <col min="5621" max="5624" width="9" style="5"/>
    <col min="5625" max="5625" width="16.875" style="5" customWidth="1"/>
    <col min="5626" max="5626" width="15.5" style="5" customWidth="1"/>
    <col min="5627" max="5641" width="12.125" style="5" customWidth="1"/>
    <col min="5642" max="5653" width="10.5" style="5" customWidth="1"/>
    <col min="5654" max="5654" width="12" style="5" customWidth="1"/>
    <col min="5655" max="5659" width="10.5" style="5" customWidth="1"/>
    <col min="5660" max="5666" width="10" style="5" customWidth="1"/>
    <col min="5667" max="5667" width="12.5" style="5" customWidth="1"/>
    <col min="5668" max="5679" width="10" style="5" customWidth="1"/>
    <col min="5680" max="5680" width="12.5" style="5" customWidth="1"/>
    <col min="5681" max="5692" width="10" style="5" customWidth="1"/>
    <col min="5693" max="5693" width="12.5" style="5" customWidth="1"/>
    <col min="5694" max="5694" width="10" style="5" customWidth="1"/>
    <col min="5695" max="5695" width="12" style="5" customWidth="1"/>
    <col min="5696" max="5705" width="10" style="5" customWidth="1"/>
    <col min="5706" max="5706" width="12.5" style="5" customWidth="1"/>
    <col min="5707" max="5718" width="10" style="5" customWidth="1"/>
    <col min="5719" max="5719" width="12.5" style="5" customWidth="1"/>
    <col min="5720" max="5731" width="10" style="5" customWidth="1"/>
    <col min="5732" max="5732" width="12.5" style="5" customWidth="1"/>
    <col min="5733" max="5744" width="10" style="5" customWidth="1"/>
    <col min="5745" max="5745" width="12.5" style="5" customWidth="1"/>
    <col min="5746" max="5757" width="10" style="5" customWidth="1"/>
    <col min="5758" max="5758" width="13.125" style="5" customWidth="1"/>
    <col min="5759" max="5770" width="10" style="5" customWidth="1"/>
    <col min="5771" max="5771" width="13.125" style="5" customWidth="1"/>
    <col min="5772" max="5783" width="10" style="5" customWidth="1"/>
    <col min="5784" max="5784" width="13.125" style="5" customWidth="1"/>
    <col min="5785" max="5796" width="10" style="5" customWidth="1"/>
    <col min="5797" max="5797" width="13.125" style="5" customWidth="1"/>
    <col min="5798" max="5809" width="10" style="5" customWidth="1"/>
    <col min="5810" max="5810" width="13.125" style="5" customWidth="1"/>
    <col min="5811" max="5822" width="10" style="5" customWidth="1"/>
    <col min="5823" max="5823" width="13.125" style="5" customWidth="1"/>
    <col min="5824" max="5835" width="10" style="5" customWidth="1"/>
    <col min="5836" max="5836" width="13.125" style="5" customWidth="1"/>
    <col min="5837" max="5838" width="11" style="5" customWidth="1"/>
    <col min="5839" max="5839" width="11.125" style="5" customWidth="1"/>
    <col min="5840" max="5841" width="11" style="5" customWidth="1"/>
    <col min="5842" max="5842" width="11.125" style="5" customWidth="1"/>
    <col min="5843" max="5844" width="12.25" style="5" customWidth="1"/>
    <col min="5845" max="5845" width="11.125" style="5" customWidth="1"/>
    <col min="5846" max="5848" width="12.375" style="5" customWidth="1"/>
    <col min="5849" max="5849" width="13.125" style="5" customWidth="1"/>
    <col min="5850" max="5852" width="12.375" style="5" customWidth="1"/>
    <col min="5853" max="5861" width="12.5" style="5" customWidth="1"/>
    <col min="5862" max="5862" width="13.125" style="5" customWidth="1"/>
    <col min="5863" max="5874" width="12.375" style="5" bestFit="1" customWidth="1"/>
    <col min="5875" max="5875" width="13.125" style="5" customWidth="1"/>
    <col min="5876" max="5876" width="12.375" style="5" bestFit="1" customWidth="1"/>
    <col min="5877" max="5880" width="9" style="5"/>
    <col min="5881" max="5881" width="16.875" style="5" customWidth="1"/>
    <col min="5882" max="5882" width="15.5" style="5" customWidth="1"/>
    <col min="5883" max="5897" width="12.125" style="5" customWidth="1"/>
    <col min="5898" max="5909" width="10.5" style="5" customWidth="1"/>
    <col min="5910" max="5910" width="12" style="5" customWidth="1"/>
    <col min="5911" max="5915" width="10.5" style="5" customWidth="1"/>
    <col min="5916" max="5922" width="10" style="5" customWidth="1"/>
    <col min="5923" max="5923" width="12.5" style="5" customWidth="1"/>
    <col min="5924" max="5935" width="10" style="5" customWidth="1"/>
    <col min="5936" max="5936" width="12.5" style="5" customWidth="1"/>
    <col min="5937" max="5948" width="10" style="5" customWidth="1"/>
    <col min="5949" max="5949" width="12.5" style="5" customWidth="1"/>
    <col min="5950" max="5950" width="10" style="5" customWidth="1"/>
    <col min="5951" max="5951" width="12" style="5" customWidth="1"/>
    <col min="5952" max="5961" width="10" style="5" customWidth="1"/>
    <col min="5962" max="5962" width="12.5" style="5" customWidth="1"/>
    <col min="5963" max="5974" width="10" style="5" customWidth="1"/>
    <col min="5975" max="5975" width="12.5" style="5" customWidth="1"/>
    <col min="5976" max="5987" width="10" style="5" customWidth="1"/>
    <col min="5988" max="5988" width="12.5" style="5" customWidth="1"/>
    <col min="5989" max="6000" width="10" style="5" customWidth="1"/>
    <col min="6001" max="6001" width="12.5" style="5" customWidth="1"/>
    <col min="6002" max="6013" width="10" style="5" customWidth="1"/>
    <col min="6014" max="6014" width="13.125" style="5" customWidth="1"/>
    <col min="6015" max="6026" width="10" style="5" customWidth="1"/>
    <col min="6027" max="6027" width="13.125" style="5" customWidth="1"/>
    <col min="6028" max="6039" width="10" style="5" customWidth="1"/>
    <col min="6040" max="6040" width="13.125" style="5" customWidth="1"/>
    <col min="6041" max="6052" width="10" style="5" customWidth="1"/>
    <col min="6053" max="6053" width="13.125" style="5" customWidth="1"/>
    <col min="6054" max="6065" width="10" style="5" customWidth="1"/>
    <col min="6066" max="6066" width="13.125" style="5" customWidth="1"/>
    <col min="6067" max="6078" width="10" style="5" customWidth="1"/>
    <col min="6079" max="6079" width="13.125" style="5" customWidth="1"/>
    <col min="6080" max="6091" width="10" style="5" customWidth="1"/>
    <col min="6092" max="6092" width="13.125" style="5" customWidth="1"/>
    <col min="6093" max="6094" width="11" style="5" customWidth="1"/>
    <col min="6095" max="6095" width="11.125" style="5" customWidth="1"/>
    <col min="6096" max="6097" width="11" style="5" customWidth="1"/>
    <col min="6098" max="6098" width="11.125" style="5" customWidth="1"/>
    <col min="6099" max="6100" width="12.25" style="5" customWidth="1"/>
    <col min="6101" max="6101" width="11.125" style="5" customWidth="1"/>
    <col min="6102" max="6104" width="12.375" style="5" customWidth="1"/>
    <col min="6105" max="6105" width="13.125" style="5" customWidth="1"/>
    <col min="6106" max="6108" width="12.375" style="5" customWidth="1"/>
    <col min="6109" max="6117" width="12.5" style="5" customWidth="1"/>
    <col min="6118" max="6118" width="13.125" style="5" customWidth="1"/>
    <col min="6119" max="6130" width="12.375" style="5" bestFit="1" customWidth="1"/>
    <col min="6131" max="6131" width="13.125" style="5" customWidth="1"/>
    <col min="6132" max="6132" width="12.375" style="5" bestFit="1" customWidth="1"/>
    <col min="6133" max="6136" width="9" style="5"/>
    <col min="6137" max="6137" width="16.875" style="5" customWidth="1"/>
    <col min="6138" max="6138" width="15.5" style="5" customWidth="1"/>
    <col min="6139" max="6153" width="12.125" style="5" customWidth="1"/>
    <col min="6154" max="6165" width="10.5" style="5" customWidth="1"/>
    <col min="6166" max="6166" width="12" style="5" customWidth="1"/>
    <col min="6167" max="6171" width="10.5" style="5" customWidth="1"/>
    <col min="6172" max="6178" width="10" style="5" customWidth="1"/>
    <col min="6179" max="6179" width="12.5" style="5" customWidth="1"/>
    <col min="6180" max="6191" width="10" style="5" customWidth="1"/>
    <col min="6192" max="6192" width="12.5" style="5" customWidth="1"/>
    <col min="6193" max="6204" width="10" style="5" customWidth="1"/>
    <col min="6205" max="6205" width="12.5" style="5" customWidth="1"/>
    <col min="6206" max="6206" width="10" style="5" customWidth="1"/>
    <col min="6207" max="6207" width="12" style="5" customWidth="1"/>
    <col min="6208" max="6217" width="10" style="5" customWidth="1"/>
    <col min="6218" max="6218" width="12.5" style="5" customWidth="1"/>
    <col min="6219" max="6230" width="10" style="5" customWidth="1"/>
    <col min="6231" max="6231" width="12.5" style="5" customWidth="1"/>
    <col min="6232" max="6243" width="10" style="5" customWidth="1"/>
    <col min="6244" max="6244" width="12.5" style="5" customWidth="1"/>
    <col min="6245" max="6256" width="10" style="5" customWidth="1"/>
    <col min="6257" max="6257" width="12.5" style="5" customWidth="1"/>
    <col min="6258" max="6269" width="10" style="5" customWidth="1"/>
    <col min="6270" max="6270" width="13.125" style="5" customWidth="1"/>
    <col min="6271" max="6282" width="10" style="5" customWidth="1"/>
    <col min="6283" max="6283" width="13.125" style="5" customWidth="1"/>
    <col min="6284" max="6295" width="10" style="5" customWidth="1"/>
    <col min="6296" max="6296" width="13.125" style="5" customWidth="1"/>
    <col min="6297" max="6308" width="10" style="5" customWidth="1"/>
    <col min="6309" max="6309" width="13.125" style="5" customWidth="1"/>
    <col min="6310" max="6321" width="10" style="5" customWidth="1"/>
    <col min="6322" max="6322" width="13.125" style="5" customWidth="1"/>
    <col min="6323" max="6334" width="10" style="5" customWidth="1"/>
    <col min="6335" max="6335" width="13.125" style="5" customWidth="1"/>
    <col min="6336" max="6347" width="10" style="5" customWidth="1"/>
    <col min="6348" max="6348" width="13.125" style="5" customWidth="1"/>
    <col min="6349" max="6350" width="11" style="5" customWidth="1"/>
    <col min="6351" max="6351" width="11.125" style="5" customWidth="1"/>
    <col min="6352" max="6353" width="11" style="5" customWidth="1"/>
    <col min="6354" max="6354" width="11.125" style="5" customWidth="1"/>
    <col min="6355" max="6356" width="12.25" style="5" customWidth="1"/>
    <col min="6357" max="6357" width="11.125" style="5" customWidth="1"/>
    <col min="6358" max="6360" width="12.375" style="5" customWidth="1"/>
    <col min="6361" max="6361" width="13.125" style="5" customWidth="1"/>
    <col min="6362" max="6364" width="12.375" style="5" customWidth="1"/>
    <col min="6365" max="6373" width="12.5" style="5" customWidth="1"/>
    <col min="6374" max="6374" width="13.125" style="5" customWidth="1"/>
    <col min="6375" max="6386" width="12.375" style="5" bestFit="1" customWidth="1"/>
    <col min="6387" max="6387" width="13.125" style="5" customWidth="1"/>
    <col min="6388" max="6388" width="12.375" style="5" bestFit="1" customWidth="1"/>
    <col min="6389" max="6392" width="9" style="5"/>
    <col min="6393" max="6393" width="16.875" style="5" customWidth="1"/>
    <col min="6394" max="6394" width="15.5" style="5" customWidth="1"/>
    <col min="6395" max="6409" width="12.125" style="5" customWidth="1"/>
    <col min="6410" max="6421" width="10.5" style="5" customWidth="1"/>
    <col min="6422" max="6422" width="12" style="5" customWidth="1"/>
    <col min="6423" max="6427" width="10.5" style="5" customWidth="1"/>
    <col min="6428" max="6434" width="10" style="5" customWidth="1"/>
    <col min="6435" max="6435" width="12.5" style="5" customWidth="1"/>
    <col min="6436" max="6447" width="10" style="5" customWidth="1"/>
    <col min="6448" max="6448" width="12.5" style="5" customWidth="1"/>
    <col min="6449" max="6460" width="10" style="5" customWidth="1"/>
    <col min="6461" max="6461" width="12.5" style="5" customWidth="1"/>
    <col min="6462" max="6462" width="10" style="5" customWidth="1"/>
    <col min="6463" max="6463" width="12" style="5" customWidth="1"/>
    <col min="6464" max="6473" width="10" style="5" customWidth="1"/>
    <col min="6474" max="6474" width="12.5" style="5" customWidth="1"/>
    <col min="6475" max="6486" width="10" style="5" customWidth="1"/>
    <col min="6487" max="6487" width="12.5" style="5" customWidth="1"/>
    <col min="6488" max="6499" width="10" style="5" customWidth="1"/>
    <col min="6500" max="6500" width="12.5" style="5" customWidth="1"/>
    <col min="6501" max="6512" width="10" style="5" customWidth="1"/>
    <col min="6513" max="6513" width="12.5" style="5" customWidth="1"/>
    <col min="6514" max="6525" width="10" style="5" customWidth="1"/>
    <col min="6526" max="6526" width="13.125" style="5" customWidth="1"/>
    <col min="6527" max="6538" width="10" style="5" customWidth="1"/>
    <col min="6539" max="6539" width="13.125" style="5" customWidth="1"/>
    <col min="6540" max="6551" width="10" style="5" customWidth="1"/>
    <col min="6552" max="6552" width="13.125" style="5" customWidth="1"/>
    <col min="6553" max="6564" width="10" style="5" customWidth="1"/>
    <col min="6565" max="6565" width="13.125" style="5" customWidth="1"/>
    <col min="6566" max="6577" width="10" style="5" customWidth="1"/>
    <col min="6578" max="6578" width="13.125" style="5" customWidth="1"/>
    <col min="6579" max="6590" width="10" style="5" customWidth="1"/>
    <col min="6591" max="6591" width="13.125" style="5" customWidth="1"/>
    <col min="6592" max="6603" width="10" style="5" customWidth="1"/>
    <col min="6604" max="6604" width="13.125" style="5" customWidth="1"/>
    <col min="6605" max="6606" width="11" style="5" customWidth="1"/>
    <col min="6607" max="6607" width="11.125" style="5" customWidth="1"/>
    <col min="6608" max="6609" width="11" style="5" customWidth="1"/>
    <col min="6610" max="6610" width="11.125" style="5" customWidth="1"/>
    <col min="6611" max="6612" width="12.25" style="5" customWidth="1"/>
    <col min="6613" max="6613" width="11.125" style="5" customWidth="1"/>
    <col min="6614" max="6616" width="12.375" style="5" customWidth="1"/>
    <col min="6617" max="6617" width="13.125" style="5" customWidth="1"/>
    <col min="6618" max="6620" width="12.375" style="5" customWidth="1"/>
    <col min="6621" max="6629" width="12.5" style="5" customWidth="1"/>
    <col min="6630" max="6630" width="13.125" style="5" customWidth="1"/>
    <col min="6631" max="6642" width="12.375" style="5" bestFit="1" customWidth="1"/>
    <col min="6643" max="6643" width="13.125" style="5" customWidth="1"/>
    <col min="6644" max="6644" width="12.375" style="5" bestFit="1" customWidth="1"/>
    <col min="6645" max="6648" width="9" style="5"/>
    <col min="6649" max="6649" width="16.875" style="5" customWidth="1"/>
    <col min="6650" max="6650" width="15.5" style="5" customWidth="1"/>
    <col min="6651" max="6665" width="12.125" style="5" customWidth="1"/>
    <col min="6666" max="6677" width="10.5" style="5" customWidth="1"/>
    <col min="6678" max="6678" width="12" style="5" customWidth="1"/>
    <col min="6679" max="6683" width="10.5" style="5" customWidth="1"/>
    <col min="6684" max="6690" width="10" style="5" customWidth="1"/>
    <col min="6691" max="6691" width="12.5" style="5" customWidth="1"/>
    <col min="6692" max="6703" width="10" style="5" customWidth="1"/>
    <col min="6704" max="6704" width="12.5" style="5" customWidth="1"/>
    <col min="6705" max="6716" width="10" style="5" customWidth="1"/>
    <col min="6717" max="6717" width="12.5" style="5" customWidth="1"/>
    <col min="6718" max="6718" width="10" style="5" customWidth="1"/>
    <col min="6719" max="6719" width="12" style="5" customWidth="1"/>
    <col min="6720" max="6729" width="10" style="5" customWidth="1"/>
    <col min="6730" max="6730" width="12.5" style="5" customWidth="1"/>
    <col min="6731" max="6742" width="10" style="5" customWidth="1"/>
    <col min="6743" max="6743" width="12.5" style="5" customWidth="1"/>
    <col min="6744" max="6755" width="10" style="5" customWidth="1"/>
    <col min="6756" max="6756" width="12.5" style="5" customWidth="1"/>
    <col min="6757" max="6768" width="10" style="5" customWidth="1"/>
    <col min="6769" max="6769" width="12.5" style="5" customWidth="1"/>
    <col min="6770" max="6781" width="10" style="5" customWidth="1"/>
    <col min="6782" max="6782" width="13.125" style="5" customWidth="1"/>
    <col min="6783" max="6794" width="10" style="5" customWidth="1"/>
    <col min="6795" max="6795" width="13.125" style="5" customWidth="1"/>
    <col min="6796" max="6807" width="10" style="5" customWidth="1"/>
    <col min="6808" max="6808" width="13.125" style="5" customWidth="1"/>
    <col min="6809" max="6820" width="10" style="5" customWidth="1"/>
    <col min="6821" max="6821" width="13.125" style="5" customWidth="1"/>
    <col min="6822" max="6833" width="10" style="5" customWidth="1"/>
    <col min="6834" max="6834" width="13.125" style="5" customWidth="1"/>
    <col min="6835" max="6846" width="10" style="5" customWidth="1"/>
    <col min="6847" max="6847" width="13.125" style="5" customWidth="1"/>
    <col min="6848" max="6859" width="10" style="5" customWidth="1"/>
    <col min="6860" max="6860" width="13.125" style="5" customWidth="1"/>
    <col min="6861" max="6862" width="11" style="5" customWidth="1"/>
    <col min="6863" max="6863" width="11.125" style="5" customWidth="1"/>
    <col min="6864" max="6865" width="11" style="5" customWidth="1"/>
    <col min="6866" max="6866" width="11.125" style="5" customWidth="1"/>
    <col min="6867" max="6868" width="12.25" style="5" customWidth="1"/>
    <col min="6869" max="6869" width="11.125" style="5" customWidth="1"/>
    <col min="6870" max="6872" width="12.375" style="5" customWidth="1"/>
    <col min="6873" max="6873" width="13.125" style="5" customWidth="1"/>
    <col min="6874" max="6876" width="12.375" style="5" customWidth="1"/>
    <col min="6877" max="6885" width="12.5" style="5" customWidth="1"/>
    <col min="6886" max="6886" width="13.125" style="5" customWidth="1"/>
    <col min="6887" max="6898" width="12.375" style="5" bestFit="1" customWidth="1"/>
    <col min="6899" max="6899" width="13.125" style="5" customWidth="1"/>
    <col min="6900" max="6900" width="12.375" style="5" bestFit="1" customWidth="1"/>
    <col min="6901" max="6904" width="9" style="5"/>
    <col min="6905" max="6905" width="16.875" style="5" customWidth="1"/>
    <col min="6906" max="6906" width="15.5" style="5" customWidth="1"/>
    <col min="6907" max="6921" width="12.125" style="5" customWidth="1"/>
    <col min="6922" max="6933" width="10.5" style="5" customWidth="1"/>
    <col min="6934" max="6934" width="12" style="5" customWidth="1"/>
    <col min="6935" max="6939" width="10.5" style="5" customWidth="1"/>
    <col min="6940" max="6946" width="10" style="5" customWidth="1"/>
    <col min="6947" max="6947" width="12.5" style="5" customWidth="1"/>
    <col min="6948" max="6959" width="10" style="5" customWidth="1"/>
    <col min="6960" max="6960" width="12.5" style="5" customWidth="1"/>
    <col min="6961" max="6972" width="10" style="5" customWidth="1"/>
    <col min="6973" max="6973" width="12.5" style="5" customWidth="1"/>
    <col min="6974" max="6974" width="10" style="5" customWidth="1"/>
    <col min="6975" max="6975" width="12" style="5" customWidth="1"/>
    <col min="6976" max="6985" width="10" style="5" customWidth="1"/>
    <col min="6986" max="6986" width="12.5" style="5" customWidth="1"/>
    <col min="6987" max="6998" width="10" style="5" customWidth="1"/>
    <col min="6999" max="6999" width="12.5" style="5" customWidth="1"/>
    <col min="7000" max="7011" width="10" style="5" customWidth="1"/>
    <col min="7012" max="7012" width="12.5" style="5" customWidth="1"/>
    <col min="7013" max="7024" width="10" style="5" customWidth="1"/>
    <col min="7025" max="7025" width="12.5" style="5" customWidth="1"/>
    <col min="7026" max="7037" width="10" style="5" customWidth="1"/>
    <col min="7038" max="7038" width="13.125" style="5" customWidth="1"/>
    <col min="7039" max="7050" width="10" style="5" customWidth="1"/>
    <col min="7051" max="7051" width="13.125" style="5" customWidth="1"/>
    <col min="7052" max="7063" width="10" style="5" customWidth="1"/>
    <col min="7064" max="7064" width="13.125" style="5" customWidth="1"/>
    <col min="7065" max="7076" width="10" style="5" customWidth="1"/>
    <col min="7077" max="7077" width="13.125" style="5" customWidth="1"/>
    <col min="7078" max="7089" width="10" style="5" customWidth="1"/>
    <col min="7090" max="7090" width="13.125" style="5" customWidth="1"/>
    <col min="7091" max="7102" width="10" style="5" customWidth="1"/>
    <col min="7103" max="7103" width="13.125" style="5" customWidth="1"/>
    <col min="7104" max="7115" width="10" style="5" customWidth="1"/>
    <col min="7116" max="7116" width="13.125" style="5" customWidth="1"/>
    <col min="7117" max="7118" width="11" style="5" customWidth="1"/>
    <col min="7119" max="7119" width="11.125" style="5" customWidth="1"/>
    <col min="7120" max="7121" width="11" style="5" customWidth="1"/>
    <col min="7122" max="7122" width="11.125" style="5" customWidth="1"/>
    <col min="7123" max="7124" width="12.25" style="5" customWidth="1"/>
    <col min="7125" max="7125" width="11.125" style="5" customWidth="1"/>
    <col min="7126" max="7128" width="12.375" style="5" customWidth="1"/>
    <col min="7129" max="7129" width="13.125" style="5" customWidth="1"/>
    <col min="7130" max="7132" width="12.375" style="5" customWidth="1"/>
    <col min="7133" max="7141" width="12.5" style="5" customWidth="1"/>
    <col min="7142" max="7142" width="13.125" style="5" customWidth="1"/>
    <col min="7143" max="7154" width="12.375" style="5" bestFit="1" customWidth="1"/>
    <col min="7155" max="7155" width="13.125" style="5" customWidth="1"/>
    <col min="7156" max="7156" width="12.375" style="5" bestFit="1" customWidth="1"/>
    <col min="7157" max="7160" width="9" style="5"/>
    <col min="7161" max="7161" width="16.875" style="5" customWidth="1"/>
    <col min="7162" max="7162" width="15.5" style="5" customWidth="1"/>
    <col min="7163" max="7177" width="12.125" style="5" customWidth="1"/>
    <col min="7178" max="7189" width="10.5" style="5" customWidth="1"/>
    <col min="7190" max="7190" width="12" style="5" customWidth="1"/>
    <col min="7191" max="7195" width="10.5" style="5" customWidth="1"/>
    <col min="7196" max="7202" width="10" style="5" customWidth="1"/>
    <col min="7203" max="7203" width="12.5" style="5" customWidth="1"/>
    <col min="7204" max="7215" width="10" style="5" customWidth="1"/>
    <col min="7216" max="7216" width="12.5" style="5" customWidth="1"/>
    <col min="7217" max="7228" width="10" style="5" customWidth="1"/>
    <col min="7229" max="7229" width="12.5" style="5" customWidth="1"/>
    <col min="7230" max="7230" width="10" style="5" customWidth="1"/>
    <col min="7231" max="7231" width="12" style="5" customWidth="1"/>
    <col min="7232" max="7241" width="10" style="5" customWidth="1"/>
    <col min="7242" max="7242" width="12.5" style="5" customWidth="1"/>
    <col min="7243" max="7254" width="10" style="5" customWidth="1"/>
    <col min="7255" max="7255" width="12.5" style="5" customWidth="1"/>
    <col min="7256" max="7267" width="10" style="5" customWidth="1"/>
    <col min="7268" max="7268" width="12.5" style="5" customWidth="1"/>
    <col min="7269" max="7280" width="10" style="5" customWidth="1"/>
    <col min="7281" max="7281" width="12.5" style="5" customWidth="1"/>
    <col min="7282" max="7293" width="10" style="5" customWidth="1"/>
    <col min="7294" max="7294" width="13.125" style="5" customWidth="1"/>
    <col min="7295" max="7306" width="10" style="5" customWidth="1"/>
    <col min="7307" max="7307" width="13.125" style="5" customWidth="1"/>
    <col min="7308" max="7319" width="10" style="5" customWidth="1"/>
    <col min="7320" max="7320" width="13.125" style="5" customWidth="1"/>
    <col min="7321" max="7332" width="10" style="5" customWidth="1"/>
    <col min="7333" max="7333" width="13.125" style="5" customWidth="1"/>
    <col min="7334" max="7345" width="10" style="5" customWidth="1"/>
    <col min="7346" max="7346" width="13.125" style="5" customWidth="1"/>
    <col min="7347" max="7358" width="10" style="5" customWidth="1"/>
    <col min="7359" max="7359" width="13.125" style="5" customWidth="1"/>
    <col min="7360" max="7371" width="10" style="5" customWidth="1"/>
    <col min="7372" max="7372" width="13.125" style="5" customWidth="1"/>
    <col min="7373" max="7374" width="11" style="5" customWidth="1"/>
    <col min="7375" max="7375" width="11.125" style="5" customWidth="1"/>
    <col min="7376" max="7377" width="11" style="5" customWidth="1"/>
    <col min="7378" max="7378" width="11.125" style="5" customWidth="1"/>
    <col min="7379" max="7380" width="12.25" style="5" customWidth="1"/>
    <col min="7381" max="7381" width="11.125" style="5" customWidth="1"/>
    <col min="7382" max="7384" width="12.375" style="5" customWidth="1"/>
    <col min="7385" max="7385" width="13.125" style="5" customWidth="1"/>
    <col min="7386" max="7388" width="12.375" style="5" customWidth="1"/>
    <col min="7389" max="7397" width="12.5" style="5" customWidth="1"/>
    <col min="7398" max="7398" width="13.125" style="5" customWidth="1"/>
    <col min="7399" max="7410" width="12.375" style="5" bestFit="1" customWidth="1"/>
    <col min="7411" max="7411" width="13.125" style="5" customWidth="1"/>
    <col min="7412" max="7412" width="12.375" style="5" bestFit="1" customWidth="1"/>
    <col min="7413" max="7416" width="9" style="5"/>
    <col min="7417" max="7417" width="16.875" style="5" customWidth="1"/>
    <col min="7418" max="7418" width="15.5" style="5" customWidth="1"/>
    <col min="7419" max="7433" width="12.125" style="5" customWidth="1"/>
    <col min="7434" max="7445" width="10.5" style="5" customWidth="1"/>
    <col min="7446" max="7446" width="12" style="5" customWidth="1"/>
    <col min="7447" max="7451" width="10.5" style="5" customWidth="1"/>
    <col min="7452" max="7458" width="10" style="5" customWidth="1"/>
    <col min="7459" max="7459" width="12.5" style="5" customWidth="1"/>
    <col min="7460" max="7471" width="10" style="5" customWidth="1"/>
    <col min="7472" max="7472" width="12.5" style="5" customWidth="1"/>
    <col min="7473" max="7484" width="10" style="5" customWidth="1"/>
    <col min="7485" max="7485" width="12.5" style="5" customWidth="1"/>
    <col min="7486" max="7486" width="10" style="5" customWidth="1"/>
    <col min="7487" max="7487" width="12" style="5" customWidth="1"/>
    <col min="7488" max="7497" width="10" style="5" customWidth="1"/>
    <col min="7498" max="7498" width="12.5" style="5" customWidth="1"/>
    <col min="7499" max="7510" width="10" style="5" customWidth="1"/>
    <col min="7511" max="7511" width="12.5" style="5" customWidth="1"/>
    <col min="7512" max="7523" width="10" style="5" customWidth="1"/>
    <col min="7524" max="7524" width="12.5" style="5" customWidth="1"/>
    <col min="7525" max="7536" width="10" style="5" customWidth="1"/>
    <col min="7537" max="7537" width="12.5" style="5" customWidth="1"/>
    <col min="7538" max="7549" width="10" style="5" customWidth="1"/>
    <col min="7550" max="7550" width="13.125" style="5" customWidth="1"/>
    <col min="7551" max="7562" width="10" style="5" customWidth="1"/>
    <col min="7563" max="7563" width="13.125" style="5" customWidth="1"/>
    <col min="7564" max="7575" width="10" style="5" customWidth="1"/>
    <col min="7576" max="7576" width="13.125" style="5" customWidth="1"/>
    <col min="7577" max="7588" width="10" style="5" customWidth="1"/>
    <col min="7589" max="7589" width="13.125" style="5" customWidth="1"/>
    <col min="7590" max="7601" width="10" style="5" customWidth="1"/>
    <col min="7602" max="7602" width="13.125" style="5" customWidth="1"/>
    <col min="7603" max="7614" width="10" style="5" customWidth="1"/>
    <col min="7615" max="7615" width="13.125" style="5" customWidth="1"/>
    <col min="7616" max="7627" width="10" style="5" customWidth="1"/>
    <col min="7628" max="7628" width="13.125" style="5" customWidth="1"/>
    <col min="7629" max="7630" width="11" style="5" customWidth="1"/>
    <col min="7631" max="7631" width="11.125" style="5" customWidth="1"/>
    <col min="7632" max="7633" width="11" style="5" customWidth="1"/>
    <col min="7634" max="7634" width="11.125" style="5" customWidth="1"/>
    <col min="7635" max="7636" width="12.25" style="5" customWidth="1"/>
    <col min="7637" max="7637" width="11.125" style="5" customWidth="1"/>
    <col min="7638" max="7640" width="12.375" style="5" customWidth="1"/>
    <col min="7641" max="7641" width="13.125" style="5" customWidth="1"/>
    <col min="7642" max="7644" width="12.375" style="5" customWidth="1"/>
    <col min="7645" max="7653" width="12.5" style="5" customWidth="1"/>
    <col min="7654" max="7654" width="13.125" style="5" customWidth="1"/>
    <col min="7655" max="7666" width="12.375" style="5" bestFit="1" customWidth="1"/>
    <col min="7667" max="7667" width="13.125" style="5" customWidth="1"/>
    <col min="7668" max="7668" width="12.375" style="5" bestFit="1" customWidth="1"/>
    <col min="7669" max="7672" width="9" style="5"/>
    <col min="7673" max="7673" width="16.875" style="5" customWidth="1"/>
    <col min="7674" max="7674" width="15.5" style="5" customWidth="1"/>
    <col min="7675" max="7689" width="12.125" style="5" customWidth="1"/>
    <col min="7690" max="7701" width="10.5" style="5" customWidth="1"/>
    <col min="7702" max="7702" width="12" style="5" customWidth="1"/>
    <col min="7703" max="7707" width="10.5" style="5" customWidth="1"/>
    <col min="7708" max="7714" width="10" style="5" customWidth="1"/>
    <col min="7715" max="7715" width="12.5" style="5" customWidth="1"/>
    <col min="7716" max="7727" width="10" style="5" customWidth="1"/>
    <col min="7728" max="7728" width="12.5" style="5" customWidth="1"/>
    <col min="7729" max="7740" width="10" style="5" customWidth="1"/>
    <col min="7741" max="7741" width="12.5" style="5" customWidth="1"/>
    <col min="7742" max="7742" width="10" style="5" customWidth="1"/>
    <col min="7743" max="7743" width="12" style="5" customWidth="1"/>
    <col min="7744" max="7753" width="10" style="5" customWidth="1"/>
    <col min="7754" max="7754" width="12.5" style="5" customWidth="1"/>
    <col min="7755" max="7766" width="10" style="5" customWidth="1"/>
    <col min="7767" max="7767" width="12.5" style="5" customWidth="1"/>
    <col min="7768" max="7779" width="10" style="5" customWidth="1"/>
    <col min="7780" max="7780" width="12.5" style="5" customWidth="1"/>
    <col min="7781" max="7792" width="10" style="5" customWidth="1"/>
    <col min="7793" max="7793" width="12.5" style="5" customWidth="1"/>
    <col min="7794" max="7805" width="10" style="5" customWidth="1"/>
    <col min="7806" max="7806" width="13.125" style="5" customWidth="1"/>
    <col min="7807" max="7818" width="10" style="5" customWidth="1"/>
    <col min="7819" max="7819" width="13.125" style="5" customWidth="1"/>
    <col min="7820" max="7831" width="10" style="5" customWidth="1"/>
    <col min="7832" max="7832" width="13.125" style="5" customWidth="1"/>
    <col min="7833" max="7844" width="10" style="5" customWidth="1"/>
    <col min="7845" max="7845" width="13.125" style="5" customWidth="1"/>
    <col min="7846" max="7857" width="10" style="5" customWidth="1"/>
    <col min="7858" max="7858" width="13.125" style="5" customWidth="1"/>
    <col min="7859" max="7870" width="10" style="5" customWidth="1"/>
    <col min="7871" max="7871" width="13.125" style="5" customWidth="1"/>
    <col min="7872" max="7883" width="10" style="5" customWidth="1"/>
    <col min="7884" max="7884" width="13.125" style="5" customWidth="1"/>
    <col min="7885" max="7886" width="11" style="5" customWidth="1"/>
    <col min="7887" max="7887" width="11.125" style="5" customWidth="1"/>
    <col min="7888" max="7889" width="11" style="5" customWidth="1"/>
    <col min="7890" max="7890" width="11.125" style="5" customWidth="1"/>
    <col min="7891" max="7892" width="12.25" style="5" customWidth="1"/>
    <col min="7893" max="7893" width="11.125" style="5" customWidth="1"/>
    <col min="7894" max="7896" width="12.375" style="5" customWidth="1"/>
    <col min="7897" max="7897" width="13.125" style="5" customWidth="1"/>
    <col min="7898" max="7900" width="12.375" style="5" customWidth="1"/>
    <col min="7901" max="7909" width="12.5" style="5" customWidth="1"/>
    <col min="7910" max="7910" width="13.125" style="5" customWidth="1"/>
    <col min="7911" max="7922" width="12.375" style="5" bestFit="1" customWidth="1"/>
    <col min="7923" max="7923" width="13.125" style="5" customWidth="1"/>
    <col min="7924" max="7924" width="12.375" style="5" bestFit="1" customWidth="1"/>
    <col min="7925" max="7928" width="9" style="5"/>
    <col min="7929" max="7929" width="16.875" style="5" customWidth="1"/>
    <col min="7930" max="7930" width="15.5" style="5" customWidth="1"/>
    <col min="7931" max="7945" width="12.125" style="5" customWidth="1"/>
    <col min="7946" max="7957" width="10.5" style="5" customWidth="1"/>
    <col min="7958" max="7958" width="12" style="5" customWidth="1"/>
    <col min="7959" max="7963" width="10.5" style="5" customWidth="1"/>
    <col min="7964" max="7970" width="10" style="5" customWidth="1"/>
    <col min="7971" max="7971" width="12.5" style="5" customWidth="1"/>
    <col min="7972" max="7983" width="10" style="5" customWidth="1"/>
    <col min="7984" max="7984" width="12.5" style="5" customWidth="1"/>
    <col min="7985" max="7996" width="10" style="5" customWidth="1"/>
    <col min="7997" max="7997" width="12.5" style="5" customWidth="1"/>
    <col min="7998" max="7998" width="10" style="5" customWidth="1"/>
    <col min="7999" max="7999" width="12" style="5" customWidth="1"/>
    <col min="8000" max="8009" width="10" style="5" customWidth="1"/>
    <col min="8010" max="8010" width="12.5" style="5" customWidth="1"/>
    <col min="8011" max="8022" width="10" style="5" customWidth="1"/>
    <col min="8023" max="8023" width="12.5" style="5" customWidth="1"/>
    <col min="8024" max="8035" width="10" style="5" customWidth="1"/>
    <col min="8036" max="8036" width="12.5" style="5" customWidth="1"/>
    <col min="8037" max="8048" width="10" style="5" customWidth="1"/>
    <col min="8049" max="8049" width="12.5" style="5" customWidth="1"/>
    <col min="8050" max="8061" width="10" style="5" customWidth="1"/>
    <col min="8062" max="8062" width="13.125" style="5" customWidth="1"/>
    <col min="8063" max="8074" width="10" style="5" customWidth="1"/>
    <col min="8075" max="8075" width="13.125" style="5" customWidth="1"/>
    <col min="8076" max="8087" width="10" style="5" customWidth="1"/>
    <col min="8088" max="8088" width="13.125" style="5" customWidth="1"/>
    <col min="8089" max="8100" width="10" style="5" customWidth="1"/>
    <col min="8101" max="8101" width="13.125" style="5" customWidth="1"/>
    <col min="8102" max="8113" width="10" style="5" customWidth="1"/>
    <col min="8114" max="8114" width="13.125" style="5" customWidth="1"/>
    <col min="8115" max="8126" width="10" style="5" customWidth="1"/>
    <col min="8127" max="8127" width="13.125" style="5" customWidth="1"/>
    <col min="8128" max="8139" width="10" style="5" customWidth="1"/>
    <col min="8140" max="8140" width="13.125" style="5" customWidth="1"/>
    <col min="8141" max="8142" width="11" style="5" customWidth="1"/>
    <col min="8143" max="8143" width="11.125" style="5" customWidth="1"/>
    <col min="8144" max="8145" width="11" style="5" customWidth="1"/>
    <col min="8146" max="8146" width="11.125" style="5" customWidth="1"/>
    <col min="8147" max="8148" width="12.25" style="5" customWidth="1"/>
    <col min="8149" max="8149" width="11.125" style="5" customWidth="1"/>
    <col min="8150" max="8152" width="12.375" style="5" customWidth="1"/>
    <col min="8153" max="8153" width="13.125" style="5" customWidth="1"/>
    <col min="8154" max="8156" width="12.375" style="5" customWidth="1"/>
    <col min="8157" max="8165" width="12.5" style="5" customWidth="1"/>
    <col min="8166" max="8166" width="13.125" style="5" customWidth="1"/>
    <col min="8167" max="8178" width="12.375" style="5" bestFit="1" customWidth="1"/>
    <col min="8179" max="8179" width="13.125" style="5" customWidth="1"/>
    <col min="8180" max="8180" width="12.375" style="5" bestFit="1" customWidth="1"/>
    <col min="8181" max="8184" width="9" style="5"/>
    <col min="8185" max="8185" width="16.875" style="5" customWidth="1"/>
    <col min="8186" max="8186" width="15.5" style="5" customWidth="1"/>
    <col min="8187" max="8201" width="12.125" style="5" customWidth="1"/>
    <col min="8202" max="8213" width="10.5" style="5" customWidth="1"/>
    <col min="8214" max="8214" width="12" style="5" customWidth="1"/>
    <col min="8215" max="8219" width="10.5" style="5" customWidth="1"/>
    <col min="8220" max="8226" width="10" style="5" customWidth="1"/>
    <col min="8227" max="8227" width="12.5" style="5" customWidth="1"/>
    <col min="8228" max="8239" width="10" style="5" customWidth="1"/>
    <col min="8240" max="8240" width="12.5" style="5" customWidth="1"/>
    <col min="8241" max="8252" width="10" style="5" customWidth="1"/>
    <col min="8253" max="8253" width="12.5" style="5" customWidth="1"/>
    <col min="8254" max="8254" width="10" style="5" customWidth="1"/>
    <col min="8255" max="8255" width="12" style="5" customWidth="1"/>
    <col min="8256" max="8265" width="10" style="5" customWidth="1"/>
    <col min="8266" max="8266" width="12.5" style="5" customWidth="1"/>
    <col min="8267" max="8278" width="10" style="5" customWidth="1"/>
    <col min="8279" max="8279" width="12.5" style="5" customWidth="1"/>
    <col min="8280" max="8291" width="10" style="5" customWidth="1"/>
    <col min="8292" max="8292" width="12.5" style="5" customWidth="1"/>
    <col min="8293" max="8304" width="10" style="5" customWidth="1"/>
    <col min="8305" max="8305" width="12.5" style="5" customWidth="1"/>
    <col min="8306" max="8317" width="10" style="5" customWidth="1"/>
    <col min="8318" max="8318" width="13.125" style="5" customWidth="1"/>
    <col min="8319" max="8330" width="10" style="5" customWidth="1"/>
    <col min="8331" max="8331" width="13.125" style="5" customWidth="1"/>
    <col min="8332" max="8343" width="10" style="5" customWidth="1"/>
    <col min="8344" max="8344" width="13.125" style="5" customWidth="1"/>
    <col min="8345" max="8356" width="10" style="5" customWidth="1"/>
    <col min="8357" max="8357" width="13.125" style="5" customWidth="1"/>
    <col min="8358" max="8369" width="10" style="5" customWidth="1"/>
    <col min="8370" max="8370" width="13.125" style="5" customWidth="1"/>
    <col min="8371" max="8382" width="10" style="5" customWidth="1"/>
    <col min="8383" max="8383" width="13.125" style="5" customWidth="1"/>
    <col min="8384" max="8395" width="10" style="5" customWidth="1"/>
    <col min="8396" max="8396" width="13.125" style="5" customWidth="1"/>
    <col min="8397" max="8398" width="11" style="5" customWidth="1"/>
    <col min="8399" max="8399" width="11.125" style="5" customWidth="1"/>
    <col min="8400" max="8401" width="11" style="5" customWidth="1"/>
    <col min="8402" max="8402" width="11.125" style="5" customWidth="1"/>
    <col min="8403" max="8404" width="12.25" style="5" customWidth="1"/>
    <col min="8405" max="8405" width="11.125" style="5" customWidth="1"/>
    <col min="8406" max="8408" width="12.375" style="5" customWidth="1"/>
    <col min="8409" max="8409" width="13.125" style="5" customWidth="1"/>
    <col min="8410" max="8412" width="12.375" style="5" customWidth="1"/>
    <col min="8413" max="8421" width="12.5" style="5" customWidth="1"/>
    <col min="8422" max="8422" width="13.125" style="5" customWidth="1"/>
    <col min="8423" max="8434" width="12.375" style="5" bestFit="1" customWidth="1"/>
    <col min="8435" max="8435" width="13.125" style="5" customWidth="1"/>
    <col min="8436" max="8436" width="12.375" style="5" bestFit="1" customWidth="1"/>
    <col min="8437" max="8440" width="9" style="5"/>
    <col min="8441" max="8441" width="16.875" style="5" customWidth="1"/>
    <col min="8442" max="8442" width="15.5" style="5" customWidth="1"/>
    <col min="8443" max="8457" width="12.125" style="5" customWidth="1"/>
    <col min="8458" max="8469" width="10.5" style="5" customWidth="1"/>
    <col min="8470" max="8470" width="12" style="5" customWidth="1"/>
    <col min="8471" max="8475" width="10.5" style="5" customWidth="1"/>
    <col min="8476" max="8482" width="10" style="5" customWidth="1"/>
    <col min="8483" max="8483" width="12.5" style="5" customWidth="1"/>
    <col min="8484" max="8495" width="10" style="5" customWidth="1"/>
    <col min="8496" max="8496" width="12.5" style="5" customWidth="1"/>
    <col min="8497" max="8508" width="10" style="5" customWidth="1"/>
    <col min="8509" max="8509" width="12.5" style="5" customWidth="1"/>
    <col min="8510" max="8510" width="10" style="5" customWidth="1"/>
    <col min="8511" max="8511" width="12" style="5" customWidth="1"/>
    <col min="8512" max="8521" width="10" style="5" customWidth="1"/>
    <col min="8522" max="8522" width="12.5" style="5" customWidth="1"/>
    <col min="8523" max="8534" width="10" style="5" customWidth="1"/>
    <col min="8535" max="8535" width="12.5" style="5" customWidth="1"/>
    <col min="8536" max="8547" width="10" style="5" customWidth="1"/>
    <col min="8548" max="8548" width="12.5" style="5" customWidth="1"/>
    <col min="8549" max="8560" width="10" style="5" customWidth="1"/>
    <col min="8561" max="8561" width="12.5" style="5" customWidth="1"/>
    <col min="8562" max="8573" width="10" style="5" customWidth="1"/>
    <col min="8574" max="8574" width="13.125" style="5" customWidth="1"/>
    <col min="8575" max="8586" width="10" style="5" customWidth="1"/>
    <col min="8587" max="8587" width="13.125" style="5" customWidth="1"/>
    <col min="8588" max="8599" width="10" style="5" customWidth="1"/>
    <col min="8600" max="8600" width="13.125" style="5" customWidth="1"/>
    <col min="8601" max="8612" width="10" style="5" customWidth="1"/>
    <col min="8613" max="8613" width="13.125" style="5" customWidth="1"/>
    <col min="8614" max="8625" width="10" style="5" customWidth="1"/>
    <col min="8626" max="8626" width="13.125" style="5" customWidth="1"/>
    <col min="8627" max="8638" width="10" style="5" customWidth="1"/>
    <col min="8639" max="8639" width="13.125" style="5" customWidth="1"/>
    <col min="8640" max="8651" width="10" style="5" customWidth="1"/>
    <col min="8652" max="8652" width="13.125" style="5" customWidth="1"/>
    <col min="8653" max="8654" width="11" style="5" customWidth="1"/>
    <col min="8655" max="8655" width="11.125" style="5" customWidth="1"/>
    <col min="8656" max="8657" width="11" style="5" customWidth="1"/>
    <col min="8658" max="8658" width="11.125" style="5" customWidth="1"/>
    <col min="8659" max="8660" width="12.25" style="5" customWidth="1"/>
    <col min="8661" max="8661" width="11.125" style="5" customWidth="1"/>
    <col min="8662" max="8664" width="12.375" style="5" customWidth="1"/>
    <col min="8665" max="8665" width="13.125" style="5" customWidth="1"/>
    <col min="8666" max="8668" width="12.375" style="5" customWidth="1"/>
    <col min="8669" max="8677" width="12.5" style="5" customWidth="1"/>
    <col min="8678" max="8678" width="13.125" style="5" customWidth="1"/>
    <col min="8679" max="8690" width="12.375" style="5" bestFit="1" customWidth="1"/>
    <col min="8691" max="8691" width="13.125" style="5" customWidth="1"/>
    <col min="8692" max="8692" width="12.375" style="5" bestFit="1" customWidth="1"/>
    <col min="8693" max="8696" width="9" style="5"/>
    <col min="8697" max="8697" width="16.875" style="5" customWidth="1"/>
    <col min="8698" max="8698" width="15.5" style="5" customWidth="1"/>
    <col min="8699" max="8713" width="12.125" style="5" customWidth="1"/>
    <col min="8714" max="8725" width="10.5" style="5" customWidth="1"/>
    <col min="8726" max="8726" width="12" style="5" customWidth="1"/>
    <col min="8727" max="8731" width="10.5" style="5" customWidth="1"/>
    <col min="8732" max="8738" width="10" style="5" customWidth="1"/>
    <col min="8739" max="8739" width="12.5" style="5" customWidth="1"/>
    <col min="8740" max="8751" width="10" style="5" customWidth="1"/>
    <col min="8752" max="8752" width="12.5" style="5" customWidth="1"/>
    <col min="8753" max="8764" width="10" style="5" customWidth="1"/>
    <col min="8765" max="8765" width="12.5" style="5" customWidth="1"/>
    <col min="8766" max="8766" width="10" style="5" customWidth="1"/>
    <col min="8767" max="8767" width="12" style="5" customWidth="1"/>
    <col min="8768" max="8777" width="10" style="5" customWidth="1"/>
    <col min="8778" max="8778" width="12.5" style="5" customWidth="1"/>
    <col min="8779" max="8790" width="10" style="5" customWidth="1"/>
    <col min="8791" max="8791" width="12.5" style="5" customWidth="1"/>
    <col min="8792" max="8803" width="10" style="5" customWidth="1"/>
    <col min="8804" max="8804" width="12.5" style="5" customWidth="1"/>
    <col min="8805" max="8816" width="10" style="5" customWidth="1"/>
    <col min="8817" max="8817" width="12.5" style="5" customWidth="1"/>
    <col min="8818" max="8829" width="10" style="5" customWidth="1"/>
    <col min="8830" max="8830" width="13.125" style="5" customWidth="1"/>
    <col min="8831" max="8842" width="10" style="5" customWidth="1"/>
    <col min="8843" max="8843" width="13.125" style="5" customWidth="1"/>
    <col min="8844" max="8855" width="10" style="5" customWidth="1"/>
    <col min="8856" max="8856" width="13.125" style="5" customWidth="1"/>
    <col min="8857" max="8868" width="10" style="5" customWidth="1"/>
    <col min="8869" max="8869" width="13.125" style="5" customWidth="1"/>
    <col min="8870" max="8881" width="10" style="5" customWidth="1"/>
    <col min="8882" max="8882" width="13.125" style="5" customWidth="1"/>
    <col min="8883" max="8894" width="10" style="5" customWidth="1"/>
    <col min="8895" max="8895" width="13.125" style="5" customWidth="1"/>
    <col min="8896" max="8907" width="10" style="5" customWidth="1"/>
    <col min="8908" max="8908" width="13.125" style="5" customWidth="1"/>
    <col min="8909" max="8910" width="11" style="5" customWidth="1"/>
    <col min="8911" max="8911" width="11.125" style="5" customWidth="1"/>
    <col min="8912" max="8913" width="11" style="5" customWidth="1"/>
    <col min="8914" max="8914" width="11.125" style="5" customWidth="1"/>
    <col min="8915" max="8916" width="12.25" style="5" customWidth="1"/>
    <col min="8917" max="8917" width="11.125" style="5" customWidth="1"/>
    <col min="8918" max="8920" width="12.375" style="5" customWidth="1"/>
    <col min="8921" max="8921" width="13.125" style="5" customWidth="1"/>
    <col min="8922" max="8924" width="12.375" style="5" customWidth="1"/>
    <col min="8925" max="8933" width="12.5" style="5" customWidth="1"/>
    <col min="8934" max="8934" width="13.125" style="5" customWidth="1"/>
    <col min="8935" max="8946" width="12.375" style="5" bestFit="1" customWidth="1"/>
    <col min="8947" max="8947" width="13.125" style="5" customWidth="1"/>
    <col min="8948" max="8948" width="12.375" style="5" bestFit="1" customWidth="1"/>
    <col min="8949" max="8952" width="9" style="5"/>
    <col min="8953" max="8953" width="16.875" style="5" customWidth="1"/>
    <col min="8954" max="8954" width="15.5" style="5" customWidth="1"/>
    <col min="8955" max="8969" width="12.125" style="5" customWidth="1"/>
    <col min="8970" max="8981" width="10.5" style="5" customWidth="1"/>
    <col min="8982" max="8982" width="12" style="5" customWidth="1"/>
    <col min="8983" max="8987" width="10.5" style="5" customWidth="1"/>
    <col min="8988" max="8994" width="10" style="5" customWidth="1"/>
    <col min="8995" max="8995" width="12.5" style="5" customWidth="1"/>
    <col min="8996" max="9007" width="10" style="5" customWidth="1"/>
    <col min="9008" max="9008" width="12.5" style="5" customWidth="1"/>
    <col min="9009" max="9020" width="10" style="5" customWidth="1"/>
    <col min="9021" max="9021" width="12.5" style="5" customWidth="1"/>
    <col min="9022" max="9022" width="10" style="5" customWidth="1"/>
    <col min="9023" max="9023" width="12" style="5" customWidth="1"/>
    <col min="9024" max="9033" width="10" style="5" customWidth="1"/>
    <col min="9034" max="9034" width="12.5" style="5" customWidth="1"/>
    <col min="9035" max="9046" width="10" style="5" customWidth="1"/>
    <col min="9047" max="9047" width="12.5" style="5" customWidth="1"/>
    <col min="9048" max="9059" width="10" style="5" customWidth="1"/>
    <col min="9060" max="9060" width="12.5" style="5" customWidth="1"/>
    <col min="9061" max="9072" width="10" style="5" customWidth="1"/>
    <col min="9073" max="9073" width="12.5" style="5" customWidth="1"/>
    <col min="9074" max="9085" width="10" style="5" customWidth="1"/>
    <col min="9086" max="9086" width="13.125" style="5" customWidth="1"/>
    <col min="9087" max="9098" width="10" style="5" customWidth="1"/>
    <col min="9099" max="9099" width="13.125" style="5" customWidth="1"/>
    <col min="9100" max="9111" width="10" style="5" customWidth="1"/>
    <col min="9112" max="9112" width="13.125" style="5" customWidth="1"/>
    <col min="9113" max="9124" width="10" style="5" customWidth="1"/>
    <col min="9125" max="9125" width="13.125" style="5" customWidth="1"/>
    <col min="9126" max="9137" width="10" style="5" customWidth="1"/>
    <col min="9138" max="9138" width="13.125" style="5" customWidth="1"/>
    <col min="9139" max="9150" width="10" style="5" customWidth="1"/>
    <col min="9151" max="9151" width="13.125" style="5" customWidth="1"/>
    <col min="9152" max="9163" width="10" style="5" customWidth="1"/>
    <col min="9164" max="9164" width="13.125" style="5" customWidth="1"/>
    <col min="9165" max="9166" width="11" style="5" customWidth="1"/>
    <col min="9167" max="9167" width="11.125" style="5" customWidth="1"/>
    <col min="9168" max="9169" width="11" style="5" customWidth="1"/>
    <col min="9170" max="9170" width="11.125" style="5" customWidth="1"/>
    <col min="9171" max="9172" width="12.25" style="5" customWidth="1"/>
    <col min="9173" max="9173" width="11.125" style="5" customWidth="1"/>
    <col min="9174" max="9176" width="12.375" style="5" customWidth="1"/>
    <col min="9177" max="9177" width="13.125" style="5" customWidth="1"/>
    <col min="9178" max="9180" width="12.375" style="5" customWidth="1"/>
    <col min="9181" max="9189" width="12.5" style="5" customWidth="1"/>
    <col min="9190" max="9190" width="13.125" style="5" customWidth="1"/>
    <col min="9191" max="9202" width="12.375" style="5" bestFit="1" customWidth="1"/>
    <col min="9203" max="9203" width="13.125" style="5" customWidth="1"/>
    <col min="9204" max="9204" width="12.375" style="5" bestFit="1" customWidth="1"/>
    <col min="9205" max="9208" width="9" style="5"/>
    <col min="9209" max="9209" width="16.875" style="5" customWidth="1"/>
    <col min="9210" max="9210" width="15.5" style="5" customWidth="1"/>
    <col min="9211" max="9225" width="12.125" style="5" customWidth="1"/>
    <col min="9226" max="9237" width="10.5" style="5" customWidth="1"/>
    <col min="9238" max="9238" width="12" style="5" customWidth="1"/>
    <col min="9239" max="9243" width="10.5" style="5" customWidth="1"/>
    <col min="9244" max="9250" width="10" style="5" customWidth="1"/>
    <col min="9251" max="9251" width="12.5" style="5" customWidth="1"/>
    <col min="9252" max="9263" width="10" style="5" customWidth="1"/>
    <col min="9264" max="9264" width="12.5" style="5" customWidth="1"/>
    <col min="9265" max="9276" width="10" style="5" customWidth="1"/>
    <col min="9277" max="9277" width="12.5" style="5" customWidth="1"/>
    <col min="9278" max="9278" width="10" style="5" customWidth="1"/>
    <col min="9279" max="9279" width="12" style="5" customWidth="1"/>
    <col min="9280" max="9289" width="10" style="5" customWidth="1"/>
    <col min="9290" max="9290" width="12.5" style="5" customWidth="1"/>
    <col min="9291" max="9302" width="10" style="5" customWidth="1"/>
    <col min="9303" max="9303" width="12.5" style="5" customWidth="1"/>
    <col min="9304" max="9315" width="10" style="5" customWidth="1"/>
    <col min="9316" max="9316" width="12.5" style="5" customWidth="1"/>
    <col min="9317" max="9328" width="10" style="5" customWidth="1"/>
    <col min="9329" max="9329" width="12.5" style="5" customWidth="1"/>
    <col min="9330" max="9341" width="10" style="5" customWidth="1"/>
    <col min="9342" max="9342" width="13.125" style="5" customWidth="1"/>
    <col min="9343" max="9354" width="10" style="5" customWidth="1"/>
    <col min="9355" max="9355" width="13.125" style="5" customWidth="1"/>
    <col min="9356" max="9367" width="10" style="5" customWidth="1"/>
    <col min="9368" max="9368" width="13.125" style="5" customWidth="1"/>
    <col min="9369" max="9380" width="10" style="5" customWidth="1"/>
    <col min="9381" max="9381" width="13.125" style="5" customWidth="1"/>
    <col min="9382" max="9393" width="10" style="5" customWidth="1"/>
    <col min="9394" max="9394" width="13.125" style="5" customWidth="1"/>
    <col min="9395" max="9406" width="10" style="5" customWidth="1"/>
    <col min="9407" max="9407" width="13.125" style="5" customWidth="1"/>
    <col min="9408" max="9419" width="10" style="5" customWidth="1"/>
    <col min="9420" max="9420" width="13.125" style="5" customWidth="1"/>
    <col min="9421" max="9422" width="11" style="5" customWidth="1"/>
    <col min="9423" max="9423" width="11.125" style="5" customWidth="1"/>
    <col min="9424" max="9425" width="11" style="5" customWidth="1"/>
    <col min="9426" max="9426" width="11.125" style="5" customWidth="1"/>
    <col min="9427" max="9428" width="12.25" style="5" customWidth="1"/>
    <col min="9429" max="9429" width="11.125" style="5" customWidth="1"/>
    <col min="9430" max="9432" width="12.375" style="5" customWidth="1"/>
    <col min="9433" max="9433" width="13.125" style="5" customWidth="1"/>
    <col min="9434" max="9436" width="12.375" style="5" customWidth="1"/>
    <col min="9437" max="9445" width="12.5" style="5" customWidth="1"/>
    <col min="9446" max="9446" width="13.125" style="5" customWidth="1"/>
    <col min="9447" max="9458" width="12.375" style="5" bestFit="1" customWidth="1"/>
    <col min="9459" max="9459" width="13.125" style="5" customWidth="1"/>
    <col min="9460" max="9460" width="12.375" style="5" bestFit="1" customWidth="1"/>
    <col min="9461" max="9464" width="9" style="5"/>
    <col min="9465" max="9465" width="16.875" style="5" customWidth="1"/>
    <col min="9466" max="9466" width="15.5" style="5" customWidth="1"/>
    <col min="9467" max="9481" width="12.125" style="5" customWidth="1"/>
    <col min="9482" max="9493" width="10.5" style="5" customWidth="1"/>
    <col min="9494" max="9494" width="12" style="5" customWidth="1"/>
    <col min="9495" max="9499" width="10.5" style="5" customWidth="1"/>
    <col min="9500" max="9506" width="10" style="5" customWidth="1"/>
    <col min="9507" max="9507" width="12.5" style="5" customWidth="1"/>
    <col min="9508" max="9519" width="10" style="5" customWidth="1"/>
    <col min="9520" max="9520" width="12.5" style="5" customWidth="1"/>
    <col min="9521" max="9532" width="10" style="5" customWidth="1"/>
    <col min="9533" max="9533" width="12.5" style="5" customWidth="1"/>
    <col min="9534" max="9534" width="10" style="5" customWidth="1"/>
    <col min="9535" max="9535" width="12" style="5" customWidth="1"/>
    <col min="9536" max="9545" width="10" style="5" customWidth="1"/>
    <col min="9546" max="9546" width="12.5" style="5" customWidth="1"/>
    <col min="9547" max="9558" width="10" style="5" customWidth="1"/>
    <col min="9559" max="9559" width="12.5" style="5" customWidth="1"/>
    <col min="9560" max="9571" width="10" style="5" customWidth="1"/>
    <col min="9572" max="9572" width="12.5" style="5" customWidth="1"/>
    <col min="9573" max="9584" width="10" style="5" customWidth="1"/>
    <col min="9585" max="9585" width="12.5" style="5" customWidth="1"/>
    <col min="9586" max="9597" width="10" style="5" customWidth="1"/>
    <col min="9598" max="9598" width="13.125" style="5" customWidth="1"/>
    <col min="9599" max="9610" width="10" style="5" customWidth="1"/>
    <col min="9611" max="9611" width="13.125" style="5" customWidth="1"/>
    <col min="9612" max="9623" width="10" style="5" customWidth="1"/>
    <col min="9624" max="9624" width="13.125" style="5" customWidth="1"/>
    <col min="9625" max="9636" width="10" style="5" customWidth="1"/>
    <col min="9637" max="9637" width="13.125" style="5" customWidth="1"/>
    <col min="9638" max="9649" width="10" style="5" customWidth="1"/>
    <col min="9650" max="9650" width="13.125" style="5" customWidth="1"/>
    <col min="9651" max="9662" width="10" style="5" customWidth="1"/>
    <col min="9663" max="9663" width="13.125" style="5" customWidth="1"/>
    <col min="9664" max="9675" width="10" style="5" customWidth="1"/>
    <col min="9676" max="9676" width="13.125" style="5" customWidth="1"/>
    <col min="9677" max="9678" width="11" style="5" customWidth="1"/>
    <col min="9679" max="9679" width="11.125" style="5" customWidth="1"/>
    <col min="9680" max="9681" width="11" style="5" customWidth="1"/>
    <col min="9682" max="9682" width="11.125" style="5" customWidth="1"/>
    <col min="9683" max="9684" width="12.25" style="5" customWidth="1"/>
    <col min="9685" max="9685" width="11.125" style="5" customWidth="1"/>
    <col min="9686" max="9688" width="12.375" style="5" customWidth="1"/>
    <col min="9689" max="9689" width="13.125" style="5" customWidth="1"/>
    <col min="9690" max="9692" width="12.375" style="5" customWidth="1"/>
    <col min="9693" max="9701" width="12.5" style="5" customWidth="1"/>
    <col min="9702" max="9702" width="13.125" style="5" customWidth="1"/>
    <col min="9703" max="9714" width="12.375" style="5" bestFit="1" customWidth="1"/>
    <col min="9715" max="9715" width="13.125" style="5" customWidth="1"/>
    <col min="9716" max="9716" width="12.375" style="5" bestFit="1" customWidth="1"/>
    <col min="9717" max="9720" width="9" style="5"/>
    <col min="9721" max="9721" width="16.875" style="5" customWidth="1"/>
    <col min="9722" max="9722" width="15.5" style="5" customWidth="1"/>
    <col min="9723" max="9737" width="12.125" style="5" customWidth="1"/>
    <col min="9738" max="9749" width="10.5" style="5" customWidth="1"/>
    <col min="9750" max="9750" width="12" style="5" customWidth="1"/>
    <col min="9751" max="9755" width="10.5" style="5" customWidth="1"/>
    <col min="9756" max="9762" width="10" style="5" customWidth="1"/>
    <col min="9763" max="9763" width="12.5" style="5" customWidth="1"/>
    <col min="9764" max="9775" width="10" style="5" customWidth="1"/>
    <col min="9776" max="9776" width="12.5" style="5" customWidth="1"/>
    <col min="9777" max="9788" width="10" style="5" customWidth="1"/>
    <col min="9789" max="9789" width="12.5" style="5" customWidth="1"/>
    <col min="9790" max="9790" width="10" style="5" customWidth="1"/>
    <col min="9791" max="9791" width="12" style="5" customWidth="1"/>
    <col min="9792" max="9801" width="10" style="5" customWidth="1"/>
    <col min="9802" max="9802" width="12.5" style="5" customWidth="1"/>
    <col min="9803" max="9814" width="10" style="5" customWidth="1"/>
    <col min="9815" max="9815" width="12.5" style="5" customWidth="1"/>
    <col min="9816" max="9827" width="10" style="5" customWidth="1"/>
    <col min="9828" max="9828" width="12.5" style="5" customWidth="1"/>
    <col min="9829" max="9840" width="10" style="5" customWidth="1"/>
    <col min="9841" max="9841" width="12.5" style="5" customWidth="1"/>
    <col min="9842" max="9853" width="10" style="5" customWidth="1"/>
    <col min="9854" max="9854" width="13.125" style="5" customWidth="1"/>
    <col min="9855" max="9866" width="10" style="5" customWidth="1"/>
    <col min="9867" max="9867" width="13.125" style="5" customWidth="1"/>
    <col min="9868" max="9879" width="10" style="5" customWidth="1"/>
    <col min="9880" max="9880" width="13.125" style="5" customWidth="1"/>
    <col min="9881" max="9892" width="10" style="5" customWidth="1"/>
    <col min="9893" max="9893" width="13.125" style="5" customWidth="1"/>
    <col min="9894" max="9905" width="10" style="5" customWidth="1"/>
    <col min="9906" max="9906" width="13.125" style="5" customWidth="1"/>
    <col min="9907" max="9918" width="10" style="5" customWidth="1"/>
    <col min="9919" max="9919" width="13.125" style="5" customWidth="1"/>
    <col min="9920" max="9931" width="10" style="5" customWidth="1"/>
    <col min="9932" max="9932" width="13.125" style="5" customWidth="1"/>
    <col min="9933" max="9934" width="11" style="5" customWidth="1"/>
    <col min="9935" max="9935" width="11.125" style="5" customWidth="1"/>
    <col min="9936" max="9937" width="11" style="5" customWidth="1"/>
    <col min="9938" max="9938" width="11.125" style="5" customWidth="1"/>
    <col min="9939" max="9940" width="12.25" style="5" customWidth="1"/>
    <col min="9941" max="9941" width="11.125" style="5" customWidth="1"/>
    <col min="9942" max="9944" width="12.375" style="5" customWidth="1"/>
    <col min="9945" max="9945" width="13.125" style="5" customWidth="1"/>
    <col min="9946" max="9948" width="12.375" style="5" customWidth="1"/>
    <col min="9949" max="9957" width="12.5" style="5" customWidth="1"/>
    <col min="9958" max="9958" width="13.125" style="5" customWidth="1"/>
    <col min="9959" max="9970" width="12.375" style="5" bestFit="1" customWidth="1"/>
    <col min="9971" max="9971" width="13.125" style="5" customWidth="1"/>
    <col min="9972" max="9972" width="12.375" style="5" bestFit="1" customWidth="1"/>
    <col min="9973" max="9976" width="9" style="5"/>
    <col min="9977" max="9977" width="16.875" style="5" customWidth="1"/>
    <col min="9978" max="9978" width="15.5" style="5" customWidth="1"/>
    <col min="9979" max="9993" width="12.125" style="5" customWidth="1"/>
    <col min="9994" max="10005" width="10.5" style="5" customWidth="1"/>
    <col min="10006" max="10006" width="12" style="5" customWidth="1"/>
    <col min="10007" max="10011" width="10.5" style="5" customWidth="1"/>
    <col min="10012" max="10018" width="10" style="5" customWidth="1"/>
    <col min="10019" max="10019" width="12.5" style="5" customWidth="1"/>
    <col min="10020" max="10031" width="10" style="5" customWidth="1"/>
    <col min="10032" max="10032" width="12.5" style="5" customWidth="1"/>
    <col min="10033" max="10044" width="10" style="5" customWidth="1"/>
    <col min="10045" max="10045" width="12.5" style="5" customWidth="1"/>
    <col min="10046" max="10046" width="10" style="5" customWidth="1"/>
    <col min="10047" max="10047" width="12" style="5" customWidth="1"/>
    <col min="10048" max="10057" width="10" style="5" customWidth="1"/>
    <col min="10058" max="10058" width="12.5" style="5" customWidth="1"/>
    <col min="10059" max="10070" width="10" style="5" customWidth="1"/>
    <col min="10071" max="10071" width="12.5" style="5" customWidth="1"/>
    <col min="10072" max="10083" width="10" style="5" customWidth="1"/>
    <col min="10084" max="10084" width="12.5" style="5" customWidth="1"/>
    <col min="10085" max="10096" width="10" style="5" customWidth="1"/>
    <col min="10097" max="10097" width="12.5" style="5" customWidth="1"/>
    <col min="10098" max="10109" width="10" style="5" customWidth="1"/>
    <col min="10110" max="10110" width="13.125" style="5" customWidth="1"/>
    <col min="10111" max="10122" width="10" style="5" customWidth="1"/>
    <col min="10123" max="10123" width="13.125" style="5" customWidth="1"/>
    <col min="10124" max="10135" width="10" style="5" customWidth="1"/>
    <col min="10136" max="10136" width="13.125" style="5" customWidth="1"/>
    <col min="10137" max="10148" width="10" style="5" customWidth="1"/>
    <col min="10149" max="10149" width="13.125" style="5" customWidth="1"/>
    <col min="10150" max="10161" width="10" style="5" customWidth="1"/>
    <col min="10162" max="10162" width="13.125" style="5" customWidth="1"/>
    <col min="10163" max="10174" width="10" style="5" customWidth="1"/>
    <col min="10175" max="10175" width="13.125" style="5" customWidth="1"/>
    <col min="10176" max="10187" width="10" style="5" customWidth="1"/>
    <col min="10188" max="10188" width="13.125" style="5" customWidth="1"/>
    <col min="10189" max="10190" width="11" style="5" customWidth="1"/>
    <col min="10191" max="10191" width="11.125" style="5" customWidth="1"/>
    <col min="10192" max="10193" width="11" style="5" customWidth="1"/>
    <col min="10194" max="10194" width="11.125" style="5" customWidth="1"/>
    <col min="10195" max="10196" width="12.25" style="5" customWidth="1"/>
    <col min="10197" max="10197" width="11.125" style="5" customWidth="1"/>
    <col min="10198" max="10200" width="12.375" style="5" customWidth="1"/>
    <col min="10201" max="10201" width="13.125" style="5" customWidth="1"/>
    <col min="10202" max="10204" width="12.375" style="5" customWidth="1"/>
    <col min="10205" max="10213" width="12.5" style="5" customWidth="1"/>
    <col min="10214" max="10214" width="13.125" style="5" customWidth="1"/>
    <col min="10215" max="10226" width="12.375" style="5" bestFit="1" customWidth="1"/>
    <col min="10227" max="10227" width="13.125" style="5" customWidth="1"/>
    <col min="10228" max="10228" width="12.375" style="5" bestFit="1" customWidth="1"/>
    <col min="10229" max="10232" width="9" style="5"/>
    <col min="10233" max="10233" width="16.875" style="5" customWidth="1"/>
    <col min="10234" max="10234" width="15.5" style="5" customWidth="1"/>
    <col min="10235" max="10249" width="12.125" style="5" customWidth="1"/>
    <col min="10250" max="10261" width="10.5" style="5" customWidth="1"/>
    <col min="10262" max="10262" width="12" style="5" customWidth="1"/>
    <col min="10263" max="10267" width="10.5" style="5" customWidth="1"/>
    <col min="10268" max="10274" width="10" style="5" customWidth="1"/>
    <col min="10275" max="10275" width="12.5" style="5" customWidth="1"/>
    <col min="10276" max="10287" width="10" style="5" customWidth="1"/>
    <col min="10288" max="10288" width="12.5" style="5" customWidth="1"/>
    <col min="10289" max="10300" width="10" style="5" customWidth="1"/>
    <col min="10301" max="10301" width="12.5" style="5" customWidth="1"/>
    <col min="10302" max="10302" width="10" style="5" customWidth="1"/>
    <col min="10303" max="10303" width="12" style="5" customWidth="1"/>
    <col min="10304" max="10313" width="10" style="5" customWidth="1"/>
    <col min="10314" max="10314" width="12.5" style="5" customWidth="1"/>
    <col min="10315" max="10326" width="10" style="5" customWidth="1"/>
    <col min="10327" max="10327" width="12.5" style="5" customWidth="1"/>
    <col min="10328" max="10339" width="10" style="5" customWidth="1"/>
    <col min="10340" max="10340" width="12.5" style="5" customWidth="1"/>
    <col min="10341" max="10352" width="10" style="5" customWidth="1"/>
    <col min="10353" max="10353" width="12.5" style="5" customWidth="1"/>
    <col min="10354" max="10365" width="10" style="5" customWidth="1"/>
    <col min="10366" max="10366" width="13.125" style="5" customWidth="1"/>
    <col min="10367" max="10378" width="10" style="5" customWidth="1"/>
    <col min="10379" max="10379" width="13.125" style="5" customWidth="1"/>
    <col min="10380" max="10391" width="10" style="5" customWidth="1"/>
    <col min="10392" max="10392" width="13.125" style="5" customWidth="1"/>
    <col min="10393" max="10404" width="10" style="5" customWidth="1"/>
    <col min="10405" max="10405" width="13.125" style="5" customWidth="1"/>
    <col min="10406" max="10417" width="10" style="5" customWidth="1"/>
    <col min="10418" max="10418" width="13.125" style="5" customWidth="1"/>
    <col min="10419" max="10430" width="10" style="5" customWidth="1"/>
    <col min="10431" max="10431" width="13.125" style="5" customWidth="1"/>
    <col min="10432" max="10443" width="10" style="5" customWidth="1"/>
    <col min="10444" max="10444" width="13.125" style="5" customWidth="1"/>
    <col min="10445" max="10446" width="11" style="5" customWidth="1"/>
    <col min="10447" max="10447" width="11.125" style="5" customWidth="1"/>
    <col min="10448" max="10449" width="11" style="5" customWidth="1"/>
    <col min="10450" max="10450" width="11.125" style="5" customWidth="1"/>
    <col min="10451" max="10452" width="12.25" style="5" customWidth="1"/>
    <col min="10453" max="10453" width="11.125" style="5" customWidth="1"/>
    <col min="10454" max="10456" width="12.375" style="5" customWidth="1"/>
    <col min="10457" max="10457" width="13.125" style="5" customWidth="1"/>
    <col min="10458" max="10460" width="12.375" style="5" customWidth="1"/>
    <col min="10461" max="10469" width="12.5" style="5" customWidth="1"/>
    <col min="10470" max="10470" width="13.125" style="5" customWidth="1"/>
    <col min="10471" max="10482" width="12.375" style="5" bestFit="1" customWidth="1"/>
    <col min="10483" max="10483" width="13.125" style="5" customWidth="1"/>
    <col min="10484" max="10484" width="12.375" style="5" bestFit="1" customWidth="1"/>
    <col min="10485" max="10488" width="9" style="5"/>
    <col min="10489" max="10489" width="16.875" style="5" customWidth="1"/>
    <col min="10490" max="10490" width="15.5" style="5" customWidth="1"/>
    <col min="10491" max="10505" width="12.125" style="5" customWidth="1"/>
    <col min="10506" max="10517" width="10.5" style="5" customWidth="1"/>
    <col min="10518" max="10518" width="12" style="5" customWidth="1"/>
    <col min="10519" max="10523" width="10.5" style="5" customWidth="1"/>
    <col min="10524" max="10530" width="10" style="5" customWidth="1"/>
    <col min="10531" max="10531" width="12.5" style="5" customWidth="1"/>
    <col min="10532" max="10543" width="10" style="5" customWidth="1"/>
    <col min="10544" max="10544" width="12.5" style="5" customWidth="1"/>
    <col min="10545" max="10556" width="10" style="5" customWidth="1"/>
    <col min="10557" max="10557" width="12.5" style="5" customWidth="1"/>
    <col min="10558" max="10558" width="10" style="5" customWidth="1"/>
    <col min="10559" max="10559" width="12" style="5" customWidth="1"/>
    <col min="10560" max="10569" width="10" style="5" customWidth="1"/>
    <col min="10570" max="10570" width="12.5" style="5" customWidth="1"/>
    <col min="10571" max="10582" width="10" style="5" customWidth="1"/>
    <col min="10583" max="10583" width="12.5" style="5" customWidth="1"/>
    <col min="10584" max="10595" width="10" style="5" customWidth="1"/>
    <col min="10596" max="10596" width="12.5" style="5" customWidth="1"/>
    <col min="10597" max="10608" width="10" style="5" customWidth="1"/>
    <col min="10609" max="10609" width="12.5" style="5" customWidth="1"/>
    <col min="10610" max="10621" width="10" style="5" customWidth="1"/>
    <col min="10622" max="10622" width="13.125" style="5" customWidth="1"/>
    <col min="10623" max="10634" width="10" style="5" customWidth="1"/>
    <col min="10635" max="10635" width="13.125" style="5" customWidth="1"/>
    <col min="10636" max="10647" width="10" style="5" customWidth="1"/>
    <col min="10648" max="10648" width="13.125" style="5" customWidth="1"/>
    <col min="10649" max="10660" width="10" style="5" customWidth="1"/>
    <col min="10661" max="10661" width="13.125" style="5" customWidth="1"/>
    <col min="10662" max="10673" width="10" style="5" customWidth="1"/>
    <col min="10674" max="10674" width="13.125" style="5" customWidth="1"/>
    <col min="10675" max="10686" width="10" style="5" customWidth="1"/>
    <col min="10687" max="10687" width="13.125" style="5" customWidth="1"/>
    <col min="10688" max="10699" width="10" style="5" customWidth="1"/>
    <col min="10700" max="10700" width="13.125" style="5" customWidth="1"/>
    <col min="10701" max="10702" width="11" style="5" customWidth="1"/>
    <col min="10703" max="10703" width="11.125" style="5" customWidth="1"/>
    <col min="10704" max="10705" width="11" style="5" customWidth="1"/>
    <col min="10706" max="10706" width="11.125" style="5" customWidth="1"/>
    <col min="10707" max="10708" width="12.25" style="5" customWidth="1"/>
    <col min="10709" max="10709" width="11.125" style="5" customWidth="1"/>
    <col min="10710" max="10712" width="12.375" style="5" customWidth="1"/>
    <col min="10713" max="10713" width="13.125" style="5" customWidth="1"/>
    <col min="10714" max="10716" width="12.375" style="5" customWidth="1"/>
    <col min="10717" max="10725" width="12.5" style="5" customWidth="1"/>
    <col min="10726" max="10726" width="13.125" style="5" customWidth="1"/>
    <col min="10727" max="10738" width="12.375" style="5" bestFit="1" customWidth="1"/>
    <col min="10739" max="10739" width="13.125" style="5" customWidth="1"/>
    <col min="10740" max="10740" width="12.375" style="5" bestFit="1" customWidth="1"/>
    <col min="10741" max="10744" width="9" style="5"/>
    <col min="10745" max="10745" width="16.875" style="5" customWidth="1"/>
    <col min="10746" max="10746" width="15.5" style="5" customWidth="1"/>
    <col min="10747" max="10761" width="12.125" style="5" customWidth="1"/>
    <col min="10762" max="10773" width="10.5" style="5" customWidth="1"/>
    <col min="10774" max="10774" width="12" style="5" customWidth="1"/>
    <col min="10775" max="10779" width="10.5" style="5" customWidth="1"/>
    <col min="10780" max="10786" width="10" style="5" customWidth="1"/>
    <col min="10787" max="10787" width="12.5" style="5" customWidth="1"/>
    <col min="10788" max="10799" width="10" style="5" customWidth="1"/>
    <col min="10800" max="10800" width="12.5" style="5" customWidth="1"/>
    <col min="10801" max="10812" width="10" style="5" customWidth="1"/>
    <col min="10813" max="10813" width="12.5" style="5" customWidth="1"/>
    <col min="10814" max="10814" width="10" style="5" customWidth="1"/>
    <col min="10815" max="10815" width="12" style="5" customWidth="1"/>
    <col min="10816" max="10825" width="10" style="5" customWidth="1"/>
    <col min="10826" max="10826" width="12.5" style="5" customWidth="1"/>
    <col min="10827" max="10838" width="10" style="5" customWidth="1"/>
    <col min="10839" max="10839" width="12.5" style="5" customWidth="1"/>
    <col min="10840" max="10851" width="10" style="5" customWidth="1"/>
    <col min="10852" max="10852" width="12.5" style="5" customWidth="1"/>
    <col min="10853" max="10864" width="10" style="5" customWidth="1"/>
    <col min="10865" max="10865" width="12.5" style="5" customWidth="1"/>
    <col min="10866" max="10877" width="10" style="5" customWidth="1"/>
    <col min="10878" max="10878" width="13.125" style="5" customWidth="1"/>
    <col min="10879" max="10890" width="10" style="5" customWidth="1"/>
    <col min="10891" max="10891" width="13.125" style="5" customWidth="1"/>
    <col min="10892" max="10903" width="10" style="5" customWidth="1"/>
    <col min="10904" max="10904" width="13.125" style="5" customWidth="1"/>
    <col min="10905" max="10916" width="10" style="5" customWidth="1"/>
    <col min="10917" max="10917" width="13.125" style="5" customWidth="1"/>
    <col min="10918" max="10929" width="10" style="5" customWidth="1"/>
    <col min="10930" max="10930" width="13.125" style="5" customWidth="1"/>
    <col min="10931" max="10942" width="10" style="5" customWidth="1"/>
    <col min="10943" max="10943" width="13.125" style="5" customWidth="1"/>
    <col min="10944" max="10955" width="10" style="5" customWidth="1"/>
    <col min="10956" max="10956" width="13.125" style="5" customWidth="1"/>
    <col min="10957" max="10958" width="11" style="5" customWidth="1"/>
    <col min="10959" max="10959" width="11.125" style="5" customWidth="1"/>
    <col min="10960" max="10961" width="11" style="5" customWidth="1"/>
    <col min="10962" max="10962" width="11.125" style="5" customWidth="1"/>
    <col min="10963" max="10964" width="12.25" style="5" customWidth="1"/>
    <col min="10965" max="10965" width="11.125" style="5" customWidth="1"/>
    <col min="10966" max="10968" width="12.375" style="5" customWidth="1"/>
    <col min="10969" max="10969" width="13.125" style="5" customWidth="1"/>
    <col min="10970" max="10972" width="12.375" style="5" customWidth="1"/>
    <col min="10973" max="10981" width="12.5" style="5" customWidth="1"/>
    <col min="10982" max="10982" width="13.125" style="5" customWidth="1"/>
    <col min="10983" max="10994" width="12.375" style="5" bestFit="1" customWidth="1"/>
    <col min="10995" max="10995" width="13.125" style="5" customWidth="1"/>
    <col min="10996" max="10996" width="12.375" style="5" bestFit="1" customWidth="1"/>
    <col min="10997" max="11000" width="9" style="5"/>
    <col min="11001" max="11001" width="16.875" style="5" customWidth="1"/>
    <col min="11002" max="11002" width="15.5" style="5" customWidth="1"/>
    <col min="11003" max="11017" width="12.125" style="5" customWidth="1"/>
    <col min="11018" max="11029" width="10.5" style="5" customWidth="1"/>
    <col min="11030" max="11030" width="12" style="5" customWidth="1"/>
    <col min="11031" max="11035" width="10.5" style="5" customWidth="1"/>
    <col min="11036" max="11042" width="10" style="5" customWidth="1"/>
    <col min="11043" max="11043" width="12.5" style="5" customWidth="1"/>
    <col min="11044" max="11055" width="10" style="5" customWidth="1"/>
    <col min="11056" max="11056" width="12.5" style="5" customWidth="1"/>
    <col min="11057" max="11068" width="10" style="5" customWidth="1"/>
    <col min="11069" max="11069" width="12.5" style="5" customWidth="1"/>
    <col min="11070" max="11070" width="10" style="5" customWidth="1"/>
    <col min="11071" max="11071" width="12" style="5" customWidth="1"/>
    <col min="11072" max="11081" width="10" style="5" customWidth="1"/>
    <col min="11082" max="11082" width="12.5" style="5" customWidth="1"/>
    <col min="11083" max="11094" width="10" style="5" customWidth="1"/>
    <col min="11095" max="11095" width="12.5" style="5" customWidth="1"/>
    <col min="11096" max="11107" width="10" style="5" customWidth="1"/>
    <col min="11108" max="11108" width="12.5" style="5" customWidth="1"/>
    <col min="11109" max="11120" width="10" style="5" customWidth="1"/>
    <col min="11121" max="11121" width="12.5" style="5" customWidth="1"/>
    <col min="11122" max="11133" width="10" style="5" customWidth="1"/>
    <col min="11134" max="11134" width="13.125" style="5" customWidth="1"/>
    <col min="11135" max="11146" width="10" style="5" customWidth="1"/>
    <col min="11147" max="11147" width="13.125" style="5" customWidth="1"/>
    <col min="11148" max="11159" width="10" style="5" customWidth="1"/>
    <col min="11160" max="11160" width="13.125" style="5" customWidth="1"/>
    <col min="11161" max="11172" width="10" style="5" customWidth="1"/>
    <col min="11173" max="11173" width="13.125" style="5" customWidth="1"/>
    <col min="11174" max="11185" width="10" style="5" customWidth="1"/>
    <col min="11186" max="11186" width="13.125" style="5" customWidth="1"/>
    <col min="11187" max="11198" width="10" style="5" customWidth="1"/>
    <col min="11199" max="11199" width="13.125" style="5" customWidth="1"/>
    <col min="11200" max="11211" width="10" style="5" customWidth="1"/>
    <col min="11212" max="11212" width="13.125" style="5" customWidth="1"/>
    <col min="11213" max="11214" width="11" style="5" customWidth="1"/>
    <col min="11215" max="11215" width="11.125" style="5" customWidth="1"/>
    <col min="11216" max="11217" width="11" style="5" customWidth="1"/>
    <col min="11218" max="11218" width="11.125" style="5" customWidth="1"/>
    <col min="11219" max="11220" width="12.25" style="5" customWidth="1"/>
    <col min="11221" max="11221" width="11.125" style="5" customWidth="1"/>
    <col min="11222" max="11224" width="12.375" style="5" customWidth="1"/>
    <col min="11225" max="11225" width="13.125" style="5" customWidth="1"/>
    <col min="11226" max="11228" width="12.375" style="5" customWidth="1"/>
    <col min="11229" max="11237" width="12.5" style="5" customWidth="1"/>
    <col min="11238" max="11238" width="13.125" style="5" customWidth="1"/>
    <col min="11239" max="11250" width="12.375" style="5" bestFit="1" customWidth="1"/>
    <col min="11251" max="11251" width="13.125" style="5" customWidth="1"/>
    <col min="11252" max="11252" width="12.375" style="5" bestFit="1" customWidth="1"/>
    <col min="11253" max="11256" width="9" style="5"/>
    <col min="11257" max="11257" width="16.875" style="5" customWidth="1"/>
    <col min="11258" max="11258" width="15.5" style="5" customWidth="1"/>
    <col min="11259" max="11273" width="12.125" style="5" customWidth="1"/>
    <col min="11274" max="11285" width="10.5" style="5" customWidth="1"/>
    <col min="11286" max="11286" width="12" style="5" customWidth="1"/>
    <col min="11287" max="11291" width="10.5" style="5" customWidth="1"/>
    <col min="11292" max="11298" width="10" style="5" customWidth="1"/>
    <col min="11299" max="11299" width="12.5" style="5" customWidth="1"/>
    <col min="11300" max="11311" width="10" style="5" customWidth="1"/>
    <col min="11312" max="11312" width="12.5" style="5" customWidth="1"/>
    <col min="11313" max="11324" width="10" style="5" customWidth="1"/>
    <col min="11325" max="11325" width="12.5" style="5" customWidth="1"/>
    <col min="11326" max="11326" width="10" style="5" customWidth="1"/>
    <col min="11327" max="11327" width="12" style="5" customWidth="1"/>
    <col min="11328" max="11337" width="10" style="5" customWidth="1"/>
    <col min="11338" max="11338" width="12.5" style="5" customWidth="1"/>
    <col min="11339" max="11350" width="10" style="5" customWidth="1"/>
    <col min="11351" max="11351" width="12.5" style="5" customWidth="1"/>
    <col min="11352" max="11363" width="10" style="5" customWidth="1"/>
    <col min="11364" max="11364" width="12.5" style="5" customWidth="1"/>
    <col min="11365" max="11376" width="10" style="5" customWidth="1"/>
    <col min="11377" max="11377" width="12.5" style="5" customWidth="1"/>
    <col min="11378" max="11389" width="10" style="5" customWidth="1"/>
    <col min="11390" max="11390" width="13.125" style="5" customWidth="1"/>
    <col min="11391" max="11402" width="10" style="5" customWidth="1"/>
    <col min="11403" max="11403" width="13.125" style="5" customWidth="1"/>
    <col min="11404" max="11415" width="10" style="5" customWidth="1"/>
    <col min="11416" max="11416" width="13.125" style="5" customWidth="1"/>
    <col min="11417" max="11428" width="10" style="5" customWidth="1"/>
    <col min="11429" max="11429" width="13.125" style="5" customWidth="1"/>
    <col min="11430" max="11441" width="10" style="5" customWidth="1"/>
    <col min="11442" max="11442" width="13.125" style="5" customWidth="1"/>
    <col min="11443" max="11454" width="10" style="5" customWidth="1"/>
    <col min="11455" max="11455" width="13.125" style="5" customWidth="1"/>
    <col min="11456" max="11467" width="10" style="5" customWidth="1"/>
    <col min="11468" max="11468" width="13.125" style="5" customWidth="1"/>
    <col min="11469" max="11470" width="11" style="5" customWidth="1"/>
    <col min="11471" max="11471" width="11.125" style="5" customWidth="1"/>
    <col min="11472" max="11473" width="11" style="5" customWidth="1"/>
    <col min="11474" max="11474" width="11.125" style="5" customWidth="1"/>
    <col min="11475" max="11476" width="12.25" style="5" customWidth="1"/>
    <col min="11477" max="11477" width="11.125" style="5" customWidth="1"/>
    <col min="11478" max="11480" width="12.375" style="5" customWidth="1"/>
    <col min="11481" max="11481" width="13.125" style="5" customWidth="1"/>
    <col min="11482" max="11484" width="12.375" style="5" customWidth="1"/>
    <col min="11485" max="11493" width="12.5" style="5" customWidth="1"/>
    <col min="11494" max="11494" width="13.125" style="5" customWidth="1"/>
    <col min="11495" max="11506" width="12.375" style="5" bestFit="1" customWidth="1"/>
    <col min="11507" max="11507" width="13.125" style="5" customWidth="1"/>
    <col min="11508" max="11508" width="12.375" style="5" bestFit="1" customWidth="1"/>
    <col min="11509" max="11512" width="9" style="5"/>
    <col min="11513" max="11513" width="16.875" style="5" customWidth="1"/>
    <col min="11514" max="11514" width="15.5" style="5" customWidth="1"/>
    <col min="11515" max="11529" width="12.125" style="5" customWidth="1"/>
    <col min="11530" max="11541" width="10.5" style="5" customWidth="1"/>
    <col min="11542" max="11542" width="12" style="5" customWidth="1"/>
    <col min="11543" max="11547" width="10.5" style="5" customWidth="1"/>
    <col min="11548" max="11554" width="10" style="5" customWidth="1"/>
    <col min="11555" max="11555" width="12.5" style="5" customWidth="1"/>
    <col min="11556" max="11567" width="10" style="5" customWidth="1"/>
    <col min="11568" max="11568" width="12.5" style="5" customWidth="1"/>
    <col min="11569" max="11580" width="10" style="5" customWidth="1"/>
    <col min="11581" max="11581" width="12.5" style="5" customWidth="1"/>
    <col min="11582" max="11582" width="10" style="5" customWidth="1"/>
    <col min="11583" max="11583" width="12" style="5" customWidth="1"/>
    <col min="11584" max="11593" width="10" style="5" customWidth="1"/>
    <col min="11594" max="11594" width="12.5" style="5" customWidth="1"/>
    <col min="11595" max="11606" width="10" style="5" customWidth="1"/>
    <col min="11607" max="11607" width="12.5" style="5" customWidth="1"/>
    <col min="11608" max="11619" width="10" style="5" customWidth="1"/>
    <col min="11620" max="11620" width="12.5" style="5" customWidth="1"/>
    <col min="11621" max="11632" width="10" style="5" customWidth="1"/>
    <col min="11633" max="11633" width="12.5" style="5" customWidth="1"/>
    <col min="11634" max="11645" width="10" style="5" customWidth="1"/>
    <col min="11646" max="11646" width="13.125" style="5" customWidth="1"/>
    <col min="11647" max="11658" width="10" style="5" customWidth="1"/>
    <col min="11659" max="11659" width="13.125" style="5" customWidth="1"/>
    <col min="11660" max="11671" width="10" style="5" customWidth="1"/>
    <col min="11672" max="11672" width="13.125" style="5" customWidth="1"/>
    <col min="11673" max="11684" width="10" style="5" customWidth="1"/>
    <col min="11685" max="11685" width="13.125" style="5" customWidth="1"/>
    <col min="11686" max="11697" width="10" style="5" customWidth="1"/>
    <col min="11698" max="11698" width="13.125" style="5" customWidth="1"/>
    <col min="11699" max="11710" width="10" style="5" customWidth="1"/>
    <col min="11711" max="11711" width="13.125" style="5" customWidth="1"/>
    <col min="11712" max="11723" width="10" style="5" customWidth="1"/>
    <col min="11724" max="11724" width="13.125" style="5" customWidth="1"/>
    <col min="11725" max="11726" width="11" style="5" customWidth="1"/>
    <col min="11727" max="11727" width="11.125" style="5" customWidth="1"/>
    <col min="11728" max="11729" width="11" style="5" customWidth="1"/>
    <col min="11730" max="11730" width="11.125" style="5" customWidth="1"/>
    <col min="11731" max="11732" width="12.25" style="5" customWidth="1"/>
    <col min="11733" max="11733" width="11.125" style="5" customWidth="1"/>
    <col min="11734" max="11736" width="12.375" style="5" customWidth="1"/>
    <col min="11737" max="11737" width="13.125" style="5" customWidth="1"/>
    <col min="11738" max="11740" width="12.375" style="5" customWidth="1"/>
    <col min="11741" max="11749" width="12.5" style="5" customWidth="1"/>
    <col min="11750" max="11750" width="13.125" style="5" customWidth="1"/>
    <col min="11751" max="11762" width="12.375" style="5" bestFit="1" customWidth="1"/>
    <col min="11763" max="11763" width="13.125" style="5" customWidth="1"/>
    <col min="11764" max="11764" width="12.375" style="5" bestFit="1" customWidth="1"/>
    <col min="11765" max="11768" width="9" style="5"/>
    <col min="11769" max="11769" width="16.875" style="5" customWidth="1"/>
    <col min="11770" max="11770" width="15.5" style="5" customWidth="1"/>
    <col min="11771" max="11785" width="12.125" style="5" customWidth="1"/>
    <col min="11786" max="11797" width="10.5" style="5" customWidth="1"/>
    <col min="11798" max="11798" width="12" style="5" customWidth="1"/>
    <col min="11799" max="11803" width="10.5" style="5" customWidth="1"/>
    <col min="11804" max="11810" width="10" style="5" customWidth="1"/>
    <col min="11811" max="11811" width="12.5" style="5" customWidth="1"/>
    <col min="11812" max="11823" width="10" style="5" customWidth="1"/>
    <col min="11824" max="11824" width="12.5" style="5" customWidth="1"/>
    <col min="11825" max="11836" width="10" style="5" customWidth="1"/>
    <col min="11837" max="11837" width="12.5" style="5" customWidth="1"/>
    <col min="11838" max="11838" width="10" style="5" customWidth="1"/>
    <col min="11839" max="11839" width="12" style="5" customWidth="1"/>
    <col min="11840" max="11849" width="10" style="5" customWidth="1"/>
    <col min="11850" max="11850" width="12.5" style="5" customWidth="1"/>
    <col min="11851" max="11862" width="10" style="5" customWidth="1"/>
    <col min="11863" max="11863" width="12.5" style="5" customWidth="1"/>
    <col min="11864" max="11875" width="10" style="5" customWidth="1"/>
    <col min="11876" max="11876" width="12.5" style="5" customWidth="1"/>
    <col min="11877" max="11888" width="10" style="5" customWidth="1"/>
    <col min="11889" max="11889" width="12.5" style="5" customWidth="1"/>
    <col min="11890" max="11901" width="10" style="5" customWidth="1"/>
    <col min="11902" max="11902" width="13.125" style="5" customWidth="1"/>
    <col min="11903" max="11914" width="10" style="5" customWidth="1"/>
    <col min="11915" max="11915" width="13.125" style="5" customWidth="1"/>
    <col min="11916" max="11927" width="10" style="5" customWidth="1"/>
    <col min="11928" max="11928" width="13.125" style="5" customWidth="1"/>
    <col min="11929" max="11940" width="10" style="5" customWidth="1"/>
    <col min="11941" max="11941" width="13.125" style="5" customWidth="1"/>
    <col min="11942" max="11953" width="10" style="5" customWidth="1"/>
    <col min="11954" max="11954" width="13.125" style="5" customWidth="1"/>
    <col min="11955" max="11966" width="10" style="5" customWidth="1"/>
    <col min="11967" max="11967" width="13.125" style="5" customWidth="1"/>
    <col min="11968" max="11979" width="10" style="5" customWidth="1"/>
    <col min="11980" max="11980" width="13.125" style="5" customWidth="1"/>
    <col min="11981" max="11982" width="11" style="5" customWidth="1"/>
    <col min="11983" max="11983" width="11.125" style="5" customWidth="1"/>
    <col min="11984" max="11985" width="11" style="5" customWidth="1"/>
    <col min="11986" max="11986" width="11.125" style="5" customWidth="1"/>
    <col min="11987" max="11988" width="12.25" style="5" customWidth="1"/>
    <col min="11989" max="11989" width="11.125" style="5" customWidth="1"/>
    <col min="11990" max="11992" width="12.375" style="5" customWidth="1"/>
    <col min="11993" max="11993" width="13.125" style="5" customWidth="1"/>
    <col min="11994" max="11996" width="12.375" style="5" customWidth="1"/>
    <col min="11997" max="12005" width="12.5" style="5" customWidth="1"/>
    <col min="12006" max="12006" width="13.125" style="5" customWidth="1"/>
    <col min="12007" max="12018" width="12.375" style="5" bestFit="1" customWidth="1"/>
    <col min="12019" max="12019" width="13.125" style="5" customWidth="1"/>
    <col min="12020" max="12020" width="12.375" style="5" bestFit="1" customWidth="1"/>
    <col min="12021" max="12024" width="9" style="5"/>
    <col min="12025" max="12025" width="16.875" style="5" customWidth="1"/>
    <col min="12026" max="12026" width="15.5" style="5" customWidth="1"/>
    <col min="12027" max="12041" width="12.125" style="5" customWidth="1"/>
    <col min="12042" max="12053" width="10.5" style="5" customWidth="1"/>
    <col min="12054" max="12054" width="12" style="5" customWidth="1"/>
    <col min="12055" max="12059" width="10.5" style="5" customWidth="1"/>
    <col min="12060" max="12066" width="10" style="5" customWidth="1"/>
    <col min="12067" max="12067" width="12.5" style="5" customWidth="1"/>
    <col min="12068" max="12079" width="10" style="5" customWidth="1"/>
    <col min="12080" max="12080" width="12.5" style="5" customWidth="1"/>
    <col min="12081" max="12092" width="10" style="5" customWidth="1"/>
    <col min="12093" max="12093" width="12.5" style="5" customWidth="1"/>
    <col min="12094" max="12094" width="10" style="5" customWidth="1"/>
    <col min="12095" max="12095" width="12" style="5" customWidth="1"/>
    <col min="12096" max="12105" width="10" style="5" customWidth="1"/>
    <col min="12106" max="12106" width="12.5" style="5" customWidth="1"/>
    <col min="12107" max="12118" width="10" style="5" customWidth="1"/>
    <col min="12119" max="12119" width="12.5" style="5" customWidth="1"/>
    <col min="12120" max="12131" width="10" style="5" customWidth="1"/>
    <col min="12132" max="12132" width="12.5" style="5" customWidth="1"/>
    <col min="12133" max="12144" width="10" style="5" customWidth="1"/>
    <col min="12145" max="12145" width="12.5" style="5" customWidth="1"/>
    <col min="12146" max="12157" width="10" style="5" customWidth="1"/>
    <col min="12158" max="12158" width="13.125" style="5" customWidth="1"/>
    <col min="12159" max="12170" width="10" style="5" customWidth="1"/>
    <col min="12171" max="12171" width="13.125" style="5" customWidth="1"/>
    <col min="12172" max="12183" width="10" style="5" customWidth="1"/>
    <col min="12184" max="12184" width="13.125" style="5" customWidth="1"/>
    <col min="12185" max="12196" width="10" style="5" customWidth="1"/>
    <col min="12197" max="12197" width="13.125" style="5" customWidth="1"/>
    <col min="12198" max="12209" width="10" style="5" customWidth="1"/>
    <col min="12210" max="12210" width="13.125" style="5" customWidth="1"/>
    <col min="12211" max="12222" width="10" style="5" customWidth="1"/>
    <col min="12223" max="12223" width="13.125" style="5" customWidth="1"/>
    <col min="12224" max="12235" width="10" style="5" customWidth="1"/>
    <col min="12236" max="12236" width="13.125" style="5" customWidth="1"/>
    <col min="12237" max="12238" width="11" style="5" customWidth="1"/>
    <col min="12239" max="12239" width="11.125" style="5" customWidth="1"/>
    <col min="12240" max="12241" width="11" style="5" customWidth="1"/>
    <col min="12242" max="12242" width="11.125" style="5" customWidth="1"/>
    <col min="12243" max="12244" width="12.25" style="5" customWidth="1"/>
    <col min="12245" max="12245" width="11.125" style="5" customWidth="1"/>
    <col min="12246" max="12248" width="12.375" style="5" customWidth="1"/>
    <col min="12249" max="12249" width="13.125" style="5" customWidth="1"/>
    <col min="12250" max="12252" width="12.375" style="5" customWidth="1"/>
    <col min="12253" max="12261" width="12.5" style="5" customWidth="1"/>
    <col min="12262" max="12262" width="13.125" style="5" customWidth="1"/>
    <col min="12263" max="12274" width="12.375" style="5" bestFit="1" customWidth="1"/>
    <col min="12275" max="12275" width="13.125" style="5" customWidth="1"/>
    <col min="12276" max="12276" width="12.375" style="5" bestFit="1" customWidth="1"/>
    <col min="12277" max="12280" width="9" style="5"/>
    <col min="12281" max="12281" width="16.875" style="5" customWidth="1"/>
    <col min="12282" max="12282" width="15.5" style="5" customWidth="1"/>
    <col min="12283" max="12297" width="12.125" style="5" customWidth="1"/>
    <col min="12298" max="12309" width="10.5" style="5" customWidth="1"/>
    <col min="12310" max="12310" width="12" style="5" customWidth="1"/>
    <col min="12311" max="12315" width="10.5" style="5" customWidth="1"/>
    <col min="12316" max="12322" width="10" style="5" customWidth="1"/>
    <col min="12323" max="12323" width="12.5" style="5" customWidth="1"/>
    <col min="12324" max="12335" width="10" style="5" customWidth="1"/>
    <col min="12336" max="12336" width="12.5" style="5" customWidth="1"/>
    <col min="12337" max="12348" width="10" style="5" customWidth="1"/>
    <col min="12349" max="12349" width="12.5" style="5" customWidth="1"/>
    <col min="12350" max="12350" width="10" style="5" customWidth="1"/>
    <col min="12351" max="12351" width="12" style="5" customWidth="1"/>
    <col min="12352" max="12361" width="10" style="5" customWidth="1"/>
    <col min="12362" max="12362" width="12.5" style="5" customWidth="1"/>
    <col min="12363" max="12374" width="10" style="5" customWidth="1"/>
    <col min="12375" max="12375" width="12.5" style="5" customWidth="1"/>
    <col min="12376" max="12387" width="10" style="5" customWidth="1"/>
    <col min="12388" max="12388" width="12.5" style="5" customWidth="1"/>
    <col min="12389" max="12400" width="10" style="5" customWidth="1"/>
    <col min="12401" max="12401" width="12.5" style="5" customWidth="1"/>
    <col min="12402" max="12413" width="10" style="5" customWidth="1"/>
    <col min="12414" max="12414" width="13.125" style="5" customWidth="1"/>
    <col min="12415" max="12426" width="10" style="5" customWidth="1"/>
    <col min="12427" max="12427" width="13.125" style="5" customWidth="1"/>
    <col min="12428" max="12439" width="10" style="5" customWidth="1"/>
    <col min="12440" max="12440" width="13.125" style="5" customWidth="1"/>
    <col min="12441" max="12452" width="10" style="5" customWidth="1"/>
    <col min="12453" max="12453" width="13.125" style="5" customWidth="1"/>
    <col min="12454" max="12465" width="10" style="5" customWidth="1"/>
    <col min="12466" max="12466" width="13.125" style="5" customWidth="1"/>
    <col min="12467" max="12478" width="10" style="5" customWidth="1"/>
    <col min="12479" max="12479" width="13.125" style="5" customWidth="1"/>
    <col min="12480" max="12491" width="10" style="5" customWidth="1"/>
    <col min="12492" max="12492" width="13.125" style="5" customWidth="1"/>
    <col min="12493" max="12494" width="11" style="5" customWidth="1"/>
    <col min="12495" max="12495" width="11.125" style="5" customWidth="1"/>
    <col min="12496" max="12497" width="11" style="5" customWidth="1"/>
    <col min="12498" max="12498" width="11.125" style="5" customWidth="1"/>
    <col min="12499" max="12500" width="12.25" style="5" customWidth="1"/>
    <col min="12501" max="12501" width="11.125" style="5" customWidth="1"/>
    <col min="12502" max="12504" width="12.375" style="5" customWidth="1"/>
    <col min="12505" max="12505" width="13.125" style="5" customWidth="1"/>
    <col min="12506" max="12508" width="12.375" style="5" customWidth="1"/>
    <col min="12509" max="12517" width="12.5" style="5" customWidth="1"/>
    <col min="12518" max="12518" width="13.125" style="5" customWidth="1"/>
    <col min="12519" max="12530" width="12.375" style="5" bestFit="1" customWidth="1"/>
    <col min="12531" max="12531" width="13.125" style="5" customWidth="1"/>
    <col min="12532" max="12532" width="12.375" style="5" bestFit="1" customWidth="1"/>
    <col min="12533" max="12536" width="9" style="5"/>
    <col min="12537" max="12537" width="16.875" style="5" customWidth="1"/>
    <col min="12538" max="12538" width="15.5" style="5" customWidth="1"/>
    <col min="12539" max="12553" width="12.125" style="5" customWidth="1"/>
    <col min="12554" max="12565" width="10.5" style="5" customWidth="1"/>
    <col min="12566" max="12566" width="12" style="5" customWidth="1"/>
    <col min="12567" max="12571" width="10.5" style="5" customWidth="1"/>
    <col min="12572" max="12578" width="10" style="5" customWidth="1"/>
    <col min="12579" max="12579" width="12.5" style="5" customWidth="1"/>
    <col min="12580" max="12591" width="10" style="5" customWidth="1"/>
    <col min="12592" max="12592" width="12.5" style="5" customWidth="1"/>
    <col min="12593" max="12604" width="10" style="5" customWidth="1"/>
    <col min="12605" max="12605" width="12.5" style="5" customWidth="1"/>
    <col min="12606" max="12606" width="10" style="5" customWidth="1"/>
    <col min="12607" max="12607" width="12" style="5" customWidth="1"/>
    <col min="12608" max="12617" width="10" style="5" customWidth="1"/>
    <col min="12618" max="12618" width="12.5" style="5" customWidth="1"/>
    <col min="12619" max="12630" width="10" style="5" customWidth="1"/>
    <col min="12631" max="12631" width="12.5" style="5" customWidth="1"/>
    <col min="12632" max="12643" width="10" style="5" customWidth="1"/>
    <col min="12644" max="12644" width="12.5" style="5" customWidth="1"/>
    <col min="12645" max="12656" width="10" style="5" customWidth="1"/>
    <col min="12657" max="12657" width="12.5" style="5" customWidth="1"/>
    <col min="12658" max="12669" width="10" style="5" customWidth="1"/>
    <col min="12670" max="12670" width="13.125" style="5" customWidth="1"/>
    <col min="12671" max="12682" width="10" style="5" customWidth="1"/>
    <col min="12683" max="12683" width="13.125" style="5" customWidth="1"/>
    <col min="12684" max="12695" width="10" style="5" customWidth="1"/>
    <col min="12696" max="12696" width="13.125" style="5" customWidth="1"/>
    <col min="12697" max="12708" width="10" style="5" customWidth="1"/>
    <col min="12709" max="12709" width="13.125" style="5" customWidth="1"/>
    <col min="12710" max="12721" width="10" style="5" customWidth="1"/>
    <col min="12722" max="12722" width="13.125" style="5" customWidth="1"/>
    <col min="12723" max="12734" width="10" style="5" customWidth="1"/>
    <col min="12735" max="12735" width="13.125" style="5" customWidth="1"/>
    <col min="12736" max="12747" width="10" style="5" customWidth="1"/>
    <col min="12748" max="12748" width="13.125" style="5" customWidth="1"/>
    <col min="12749" max="12750" width="11" style="5" customWidth="1"/>
    <col min="12751" max="12751" width="11.125" style="5" customWidth="1"/>
    <col min="12752" max="12753" width="11" style="5" customWidth="1"/>
    <col min="12754" max="12754" width="11.125" style="5" customWidth="1"/>
    <col min="12755" max="12756" width="12.25" style="5" customWidth="1"/>
    <col min="12757" max="12757" width="11.125" style="5" customWidth="1"/>
    <col min="12758" max="12760" width="12.375" style="5" customWidth="1"/>
    <col min="12761" max="12761" width="13.125" style="5" customWidth="1"/>
    <col min="12762" max="12764" width="12.375" style="5" customWidth="1"/>
    <col min="12765" max="12773" width="12.5" style="5" customWidth="1"/>
    <col min="12774" max="12774" width="13.125" style="5" customWidth="1"/>
    <col min="12775" max="12786" width="12.375" style="5" bestFit="1" customWidth="1"/>
    <col min="12787" max="12787" width="13.125" style="5" customWidth="1"/>
    <col min="12788" max="12788" width="12.375" style="5" bestFit="1" customWidth="1"/>
    <col min="12789" max="12792" width="9" style="5"/>
    <col min="12793" max="12793" width="16.875" style="5" customWidth="1"/>
    <col min="12794" max="12794" width="15.5" style="5" customWidth="1"/>
    <col min="12795" max="12809" width="12.125" style="5" customWidth="1"/>
    <col min="12810" max="12821" width="10.5" style="5" customWidth="1"/>
    <col min="12822" max="12822" width="12" style="5" customWidth="1"/>
    <col min="12823" max="12827" width="10.5" style="5" customWidth="1"/>
    <col min="12828" max="12834" width="10" style="5" customWidth="1"/>
    <col min="12835" max="12835" width="12.5" style="5" customWidth="1"/>
    <col min="12836" max="12847" width="10" style="5" customWidth="1"/>
    <col min="12848" max="12848" width="12.5" style="5" customWidth="1"/>
    <col min="12849" max="12860" width="10" style="5" customWidth="1"/>
    <col min="12861" max="12861" width="12.5" style="5" customWidth="1"/>
    <col min="12862" max="12862" width="10" style="5" customWidth="1"/>
    <col min="12863" max="12863" width="12" style="5" customWidth="1"/>
    <col min="12864" max="12873" width="10" style="5" customWidth="1"/>
    <col min="12874" max="12874" width="12.5" style="5" customWidth="1"/>
    <col min="12875" max="12886" width="10" style="5" customWidth="1"/>
    <col min="12887" max="12887" width="12.5" style="5" customWidth="1"/>
    <col min="12888" max="12899" width="10" style="5" customWidth="1"/>
    <col min="12900" max="12900" width="12.5" style="5" customWidth="1"/>
    <col min="12901" max="12912" width="10" style="5" customWidth="1"/>
    <col min="12913" max="12913" width="12.5" style="5" customWidth="1"/>
    <col min="12914" max="12925" width="10" style="5" customWidth="1"/>
    <col min="12926" max="12926" width="13.125" style="5" customWidth="1"/>
    <col min="12927" max="12938" width="10" style="5" customWidth="1"/>
    <col min="12939" max="12939" width="13.125" style="5" customWidth="1"/>
    <col min="12940" max="12951" width="10" style="5" customWidth="1"/>
    <col min="12952" max="12952" width="13.125" style="5" customWidth="1"/>
    <col min="12953" max="12964" width="10" style="5" customWidth="1"/>
    <col min="12965" max="12965" width="13.125" style="5" customWidth="1"/>
    <col min="12966" max="12977" width="10" style="5" customWidth="1"/>
    <col min="12978" max="12978" width="13.125" style="5" customWidth="1"/>
    <col min="12979" max="12990" width="10" style="5" customWidth="1"/>
    <col min="12991" max="12991" width="13.125" style="5" customWidth="1"/>
    <col min="12992" max="13003" width="10" style="5" customWidth="1"/>
    <col min="13004" max="13004" width="13.125" style="5" customWidth="1"/>
    <col min="13005" max="13006" width="11" style="5" customWidth="1"/>
    <col min="13007" max="13007" width="11.125" style="5" customWidth="1"/>
    <col min="13008" max="13009" width="11" style="5" customWidth="1"/>
    <col min="13010" max="13010" width="11.125" style="5" customWidth="1"/>
    <col min="13011" max="13012" width="12.25" style="5" customWidth="1"/>
    <col min="13013" max="13013" width="11.125" style="5" customWidth="1"/>
    <col min="13014" max="13016" width="12.375" style="5" customWidth="1"/>
    <col min="13017" max="13017" width="13.125" style="5" customWidth="1"/>
    <col min="13018" max="13020" width="12.375" style="5" customWidth="1"/>
    <col min="13021" max="13029" width="12.5" style="5" customWidth="1"/>
    <col min="13030" max="13030" width="13.125" style="5" customWidth="1"/>
    <col min="13031" max="13042" width="12.375" style="5" bestFit="1" customWidth="1"/>
    <col min="13043" max="13043" width="13.125" style="5" customWidth="1"/>
    <col min="13044" max="13044" width="12.375" style="5" bestFit="1" customWidth="1"/>
    <col min="13045" max="13048" width="9" style="5"/>
    <col min="13049" max="13049" width="16.875" style="5" customWidth="1"/>
    <col min="13050" max="13050" width="15.5" style="5" customWidth="1"/>
    <col min="13051" max="13065" width="12.125" style="5" customWidth="1"/>
    <col min="13066" max="13077" width="10.5" style="5" customWidth="1"/>
    <col min="13078" max="13078" width="12" style="5" customWidth="1"/>
    <col min="13079" max="13083" width="10.5" style="5" customWidth="1"/>
    <col min="13084" max="13090" width="10" style="5" customWidth="1"/>
    <col min="13091" max="13091" width="12.5" style="5" customWidth="1"/>
    <col min="13092" max="13103" width="10" style="5" customWidth="1"/>
    <col min="13104" max="13104" width="12.5" style="5" customWidth="1"/>
    <col min="13105" max="13116" width="10" style="5" customWidth="1"/>
    <col min="13117" max="13117" width="12.5" style="5" customWidth="1"/>
    <col min="13118" max="13118" width="10" style="5" customWidth="1"/>
    <col min="13119" max="13119" width="12" style="5" customWidth="1"/>
    <col min="13120" max="13129" width="10" style="5" customWidth="1"/>
    <col min="13130" max="13130" width="12.5" style="5" customWidth="1"/>
    <col min="13131" max="13142" width="10" style="5" customWidth="1"/>
    <col min="13143" max="13143" width="12.5" style="5" customWidth="1"/>
    <col min="13144" max="13155" width="10" style="5" customWidth="1"/>
    <col min="13156" max="13156" width="12.5" style="5" customWidth="1"/>
    <col min="13157" max="13168" width="10" style="5" customWidth="1"/>
    <col min="13169" max="13169" width="12.5" style="5" customWidth="1"/>
    <col min="13170" max="13181" width="10" style="5" customWidth="1"/>
    <col min="13182" max="13182" width="13.125" style="5" customWidth="1"/>
    <col min="13183" max="13194" width="10" style="5" customWidth="1"/>
    <col min="13195" max="13195" width="13.125" style="5" customWidth="1"/>
    <col min="13196" max="13207" width="10" style="5" customWidth="1"/>
    <col min="13208" max="13208" width="13.125" style="5" customWidth="1"/>
    <col min="13209" max="13220" width="10" style="5" customWidth="1"/>
    <col min="13221" max="13221" width="13.125" style="5" customWidth="1"/>
    <col min="13222" max="13233" width="10" style="5" customWidth="1"/>
    <col min="13234" max="13234" width="13.125" style="5" customWidth="1"/>
    <col min="13235" max="13246" width="10" style="5" customWidth="1"/>
    <col min="13247" max="13247" width="13.125" style="5" customWidth="1"/>
    <col min="13248" max="13259" width="10" style="5" customWidth="1"/>
    <col min="13260" max="13260" width="13.125" style="5" customWidth="1"/>
    <col min="13261" max="13262" width="11" style="5" customWidth="1"/>
    <col min="13263" max="13263" width="11.125" style="5" customWidth="1"/>
    <col min="13264" max="13265" width="11" style="5" customWidth="1"/>
    <col min="13266" max="13266" width="11.125" style="5" customWidth="1"/>
    <col min="13267" max="13268" width="12.25" style="5" customWidth="1"/>
    <col min="13269" max="13269" width="11.125" style="5" customWidth="1"/>
    <col min="13270" max="13272" width="12.375" style="5" customWidth="1"/>
    <col min="13273" max="13273" width="13.125" style="5" customWidth="1"/>
    <col min="13274" max="13276" width="12.375" style="5" customWidth="1"/>
    <col min="13277" max="13285" width="12.5" style="5" customWidth="1"/>
    <col min="13286" max="13286" width="13.125" style="5" customWidth="1"/>
    <col min="13287" max="13298" width="12.375" style="5" bestFit="1" customWidth="1"/>
    <col min="13299" max="13299" width="13.125" style="5" customWidth="1"/>
    <col min="13300" max="13300" width="12.375" style="5" bestFit="1" customWidth="1"/>
    <col min="13301" max="13304" width="9" style="5"/>
    <col min="13305" max="13305" width="16.875" style="5" customWidth="1"/>
    <col min="13306" max="13306" width="15.5" style="5" customWidth="1"/>
    <col min="13307" max="13321" width="12.125" style="5" customWidth="1"/>
    <col min="13322" max="13333" width="10.5" style="5" customWidth="1"/>
    <col min="13334" max="13334" width="12" style="5" customWidth="1"/>
    <col min="13335" max="13339" width="10.5" style="5" customWidth="1"/>
    <col min="13340" max="13346" width="10" style="5" customWidth="1"/>
    <col min="13347" max="13347" width="12.5" style="5" customWidth="1"/>
    <col min="13348" max="13359" width="10" style="5" customWidth="1"/>
    <col min="13360" max="13360" width="12.5" style="5" customWidth="1"/>
    <col min="13361" max="13372" width="10" style="5" customWidth="1"/>
    <col min="13373" max="13373" width="12.5" style="5" customWidth="1"/>
    <col min="13374" max="13374" width="10" style="5" customWidth="1"/>
    <col min="13375" max="13375" width="12" style="5" customWidth="1"/>
    <col min="13376" max="13385" width="10" style="5" customWidth="1"/>
    <col min="13386" max="13386" width="12.5" style="5" customWidth="1"/>
    <col min="13387" max="13398" width="10" style="5" customWidth="1"/>
    <col min="13399" max="13399" width="12.5" style="5" customWidth="1"/>
    <col min="13400" max="13411" width="10" style="5" customWidth="1"/>
    <col min="13412" max="13412" width="12.5" style="5" customWidth="1"/>
    <col min="13413" max="13424" width="10" style="5" customWidth="1"/>
    <col min="13425" max="13425" width="12.5" style="5" customWidth="1"/>
    <col min="13426" max="13437" width="10" style="5" customWidth="1"/>
    <col min="13438" max="13438" width="13.125" style="5" customWidth="1"/>
    <col min="13439" max="13450" width="10" style="5" customWidth="1"/>
    <col min="13451" max="13451" width="13.125" style="5" customWidth="1"/>
    <col min="13452" max="13463" width="10" style="5" customWidth="1"/>
    <col min="13464" max="13464" width="13.125" style="5" customWidth="1"/>
    <col min="13465" max="13476" width="10" style="5" customWidth="1"/>
    <col min="13477" max="13477" width="13.125" style="5" customWidth="1"/>
    <col min="13478" max="13489" width="10" style="5" customWidth="1"/>
    <col min="13490" max="13490" width="13.125" style="5" customWidth="1"/>
    <col min="13491" max="13502" width="10" style="5" customWidth="1"/>
    <col min="13503" max="13503" width="13.125" style="5" customWidth="1"/>
    <col min="13504" max="13515" width="10" style="5" customWidth="1"/>
    <col min="13516" max="13516" width="13.125" style="5" customWidth="1"/>
    <col min="13517" max="13518" width="11" style="5" customWidth="1"/>
    <col min="13519" max="13519" width="11.125" style="5" customWidth="1"/>
    <col min="13520" max="13521" width="11" style="5" customWidth="1"/>
    <col min="13522" max="13522" width="11.125" style="5" customWidth="1"/>
    <col min="13523" max="13524" width="12.25" style="5" customWidth="1"/>
    <col min="13525" max="13525" width="11.125" style="5" customWidth="1"/>
    <col min="13526" max="13528" width="12.375" style="5" customWidth="1"/>
    <col min="13529" max="13529" width="13.125" style="5" customWidth="1"/>
    <col min="13530" max="13532" width="12.375" style="5" customWidth="1"/>
    <col min="13533" max="13541" width="12.5" style="5" customWidth="1"/>
    <col min="13542" max="13542" width="13.125" style="5" customWidth="1"/>
    <col min="13543" max="13554" width="12.375" style="5" bestFit="1" customWidth="1"/>
    <col min="13555" max="13555" width="13.125" style="5" customWidth="1"/>
    <col min="13556" max="13556" width="12.375" style="5" bestFit="1" customWidth="1"/>
    <col min="13557" max="13560" width="9" style="5"/>
    <col min="13561" max="13561" width="16.875" style="5" customWidth="1"/>
    <col min="13562" max="13562" width="15.5" style="5" customWidth="1"/>
    <col min="13563" max="13577" width="12.125" style="5" customWidth="1"/>
    <col min="13578" max="13589" width="10.5" style="5" customWidth="1"/>
    <col min="13590" max="13590" width="12" style="5" customWidth="1"/>
    <col min="13591" max="13595" width="10.5" style="5" customWidth="1"/>
    <col min="13596" max="13602" width="10" style="5" customWidth="1"/>
    <col min="13603" max="13603" width="12.5" style="5" customWidth="1"/>
    <col min="13604" max="13615" width="10" style="5" customWidth="1"/>
    <col min="13616" max="13616" width="12.5" style="5" customWidth="1"/>
    <col min="13617" max="13628" width="10" style="5" customWidth="1"/>
    <col min="13629" max="13629" width="12.5" style="5" customWidth="1"/>
    <col min="13630" max="13630" width="10" style="5" customWidth="1"/>
    <col min="13631" max="13631" width="12" style="5" customWidth="1"/>
    <col min="13632" max="13641" width="10" style="5" customWidth="1"/>
    <col min="13642" max="13642" width="12.5" style="5" customWidth="1"/>
    <col min="13643" max="13654" width="10" style="5" customWidth="1"/>
    <col min="13655" max="13655" width="12.5" style="5" customWidth="1"/>
    <col min="13656" max="13667" width="10" style="5" customWidth="1"/>
    <col min="13668" max="13668" width="12.5" style="5" customWidth="1"/>
    <col min="13669" max="13680" width="10" style="5" customWidth="1"/>
    <col min="13681" max="13681" width="12.5" style="5" customWidth="1"/>
    <col min="13682" max="13693" width="10" style="5" customWidth="1"/>
    <col min="13694" max="13694" width="13.125" style="5" customWidth="1"/>
    <col min="13695" max="13706" width="10" style="5" customWidth="1"/>
    <col min="13707" max="13707" width="13.125" style="5" customWidth="1"/>
    <col min="13708" max="13719" width="10" style="5" customWidth="1"/>
    <col min="13720" max="13720" width="13.125" style="5" customWidth="1"/>
    <col min="13721" max="13732" width="10" style="5" customWidth="1"/>
    <col min="13733" max="13733" width="13.125" style="5" customWidth="1"/>
    <col min="13734" max="13745" width="10" style="5" customWidth="1"/>
    <col min="13746" max="13746" width="13.125" style="5" customWidth="1"/>
    <col min="13747" max="13758" width="10" style="5" customWidth="1"/>
    <col min="13759" max="13759" width="13.125" style="5" customWidth="1"/>
    <col min="13760" max="13771" width="10" style="5" customWidth="1"/>
    <col min="13772" max="13772" width="13.125" style="5" customWidth="1"/>
    <col min="13773" max="13774" width="11" style="5" customWidth="1"/>
    <col min="13775" max="13775" width="11.125" style="5" customWidth="1"/>
    <col min="13776" max="13777" width="11" style="5" customWidth="1"/>
    <col min="13778" max="13778" width="11.125" style="5" customWidth="1"/>
    <col min="13779" max="13780" width="12.25" style="5" customWidth="1"/>
    <col min="13781" max="13781" width="11.125" style="5" customWidth="1"/>
    <col min="13782" max="13784" width="12.375" style="5" customWidth="1"/>
    <col min="13785" max="13785" width="13.125" style="5" customWidth="1"/>
    <col min="13786" max="13788" width="12.375" style="5" customWidth="1"/>
    <col min="13789" max="13797" width="12.5" style="5" customWidth="1"/>
    <col min="13798" max="13798" width="13.125" style="5" customWidth="1"/>
    <col min="13799" max="13810" width="12.375" style="5" bestFit="1" customWidth="1"/>
    <col min="13811" max="13811" width="13.125" style="5" customWidth="1"/>
    <col min="13812" max="13812" width="12.375" style="5" bestFit="1" customWidth="1"/>
    <col min="13813" max="13816" width="9" style="5"/>
    <col min="13817" max="13817" width="16.875" style="5" customWidth="1"/>
    <col min="13818" max="13818" width="15.5" style="5" customWidth="1"/>
    <col min="13819" max="13833" width="12.125" style="5" customWidth="1"/>
    <col min="13834" max="13845" width="10.5" style="5" customWidth="1"/>
    <col min="13846" max="13846" width="12" style="5" customWidth="1"/>
    <col min="13847" max="13851" width="10.5" style="5" customWidth="1"/>
    <col min="13852" max="13858" width="10" style="5" customWidth="1"/>
    <col min="13859" max="13859" width="12.5" style="5" customWidth="1"/>
    <col min="13860" max="13871" width="10" style="5" customWidth="1"/>
    <col min="13872" max="13872" width="12.5" style="5" customWidth="1"/>
    <col min="13873" max="13884" width="10" style="5" customWidth="1"/>
    <col min="13885" max="13885" width="12.5" style="5" customWidth="1"/>
    <col min="13886" max="13886" width="10" style="5" customWidth="1"/>
    <col min="13887" max="13887" width="12" style="5" customWidth="1"/>
    <col min="13888" max="13897" width="10" style="5" customWidth="1"/>
    <col min="13898" max="13898" width="12.5" style="5" customWidth="1"/>
    <col min="13899" max="13910" width="10" style="5" customWidth="1"/>
    <col min="13911" max="13911" width="12.5" style="5" customWidth="1"/>
    <col min="13912" max="13923" width="10" style="5" customWidth="1"/>
    <col min="13924" max="13924" width="12.5" style="5" customWidth="1"/>
    <col min="13925" max="13936" width="10" style="5" customWidth="1"/>
    <col min="13937" max="13937" width="12.5" style="5" customWidth="1"/>
    <col min="13938" max="13949" width="10" style="5" customWidth="1"/>
    <col min="13950" max="13950" width="13.125" style="5" customWidth="1"/>
    <col min="13951" max="13962" width="10" style="5" customWidth="1"/>
    <col min="13963" max="13963" width="13.125" style="5" customWidth="1"/>
    <col min="13964" max="13975" width="10" style="5" customWidth="1"/>
    <col min="13976" max="13976" width="13.125" style="5" customWidth="1"/>
    <col min="13977" max="13988" width="10" style="5" customWidth="1"/>
    <col min="13989" max="13989" width="13.125" style="5" customWidth="1"/>
    <col min="13990" max="14001" width="10" style="5" customWidth="1"/>
    <col min="14002" max="14002" width="13.125" style="5" customWidth="1"/>
    <col min="14003" max="14014" width="10" style="5" customWidth="1"/>
    <col min="14015" max="14015" width="13.125" style="5" customWidth="1"/>
    <col min="14016" max="14027" width="10" style="5" customWidth="1"/>
    <col min="14028" max="14028" width="13.125" style="5" customWidth="1"/>
    <col min="14029" max="14030" width="11" style="5" customWidth="1"/>
    <col min="14031" max="14031" width="11.125" style="5" customWidth="1"/>
    <col min="14032" max="14033" width="11" style="5" customWidth="1"/>
    <col min="14034" max="14034" width="11.125" style="5" customWidth="1"/>
    <col min="14035" max="14036" width="12.25" style="5" customWidth="1"/>
    <col min="14037" max="14037" width="11.125" style="5" customWidth="1"/>
    <col min="14038" max="14040" width="12.375" style="5" customWidth="1"/>
    <col min="14041" max="14041" width="13.125" style="5" customWidth="1"/>
    <col min="14042" max="14044" width="12.375" style="5" customWidth="1"/>
    <col min="14045" max="14053" width="12.5" style="5" customWidth="1"/>
    <col min="14054" max="14054" width="13.125" style="5" customWidth="1"/>
    <col min="14055" max="14066" width="12.375" style="5" bestFit="1" customWidth="1"/>
    <col min="14067" max="14067" width="13.125" style="5" customWidth="1"/>
    <col min="14068" max="14068" width="12.375" style="5" bestFit="1" customWidth="1"/>
    <col min="14069" max="14072" width="9" style="5"/>
    <col min="14073" max="14073" width="16.875" style="5" customWidth="1"/>
    <col min="14074" max="14074" width="15.5" style="5" customWidth="1"/>
    <col min="14075" max="14089" width="12.125" style="5" customWidth="1"/>
    <col min="14090" max="14101" width="10.5" style="5" customWidth="1"/>
    <col min="14102" max="14102" width="12" style="5" customWidth="1"/>
    <col min="14103" max="14107" width="10.5" style="5" customWidth="1"/>
    <col min="14108" max="14114" width="10" style="5" customWidth="1"/>
    <col min="14115" max="14115" width="12.5" style="5" customWidth="1"/>
    <col min="14116" max="14127" width="10" style="5" customWidth="1"/>
    <col min="14128" max="14128" width="12.5" style="5" customWidth="1"/>
    <col min="14129" max="14140" width="10" style="5" customWidth="1"/>
    <col min="14141" max="14141" width="12.5" style="5" customWidth="1"/>
    <col min="14142" max="14142" width="10" style="5" customWidth="1"/>
    <col min="14143" max="14143" width="12" style="5" customWidth="1"/>
    <col min="14144" max="14153" width="10" style="5" customWidth="1"/>
    <col min="14154" max="14154" width="12.5" style="5" customWidth="1"/>
    <col min="14155" max="14166" width="10" style="5" customWidth="1"/>
    <col min="14167" max="14167" width="12.5" style="5" customWidth="1"/>
    <col min="14168" max="14179" width="10" style="5" customWidth="1"/>
    <col min="14180" max="14180" width="12.5" style="5" customWidth="1"/>
    <col min="14181" max="14192" width="10" style="5" customWidth="1"/>
    <col min="14193" max="14193" width="12.5" style="5" customWidth="1"/>
    <col min="14194" max="14205" width="10" style="5" customWidth="1"/>
    <col min="14206" max="14206" width="13.125" style="5" customWidth="1"/>
    <col min="14207" max="14218" width="10" style="5" customWidth="1"/>
    <col min="14219" max="14219" width="13.125" style="5" customWidth="1"/>
    <col min="14220" max="14231" width="10" style="5" customWidth="1"/>
    <col min="14232" max="14232" width="13.125" style="5" customWidth="1"/>
    <col min="14233" max="14244" width="10" style="5" customWidth="1"/>
    <col min="14245" max="14245" width="13.125" style="5" customWidth="1"/>
    <col min="14246" max="14257" width="10" style="5" customWidth="1"/>
    <col min="14258" max="14258" width="13.125" style="5" customWidth="1"/>
    <col min="14259" max="14270" width="10" style="5" customWidth="1"/>
    <col min="14271" max="14271" width="13.125" style="5" customWidth="1"/>
    <col min="14272" max="14283" width="10" style="5" customWidth="1"/>
    <col min="14284" max="14284" width="13.125" style="5" customWidth="1"/>
    <col min="14285" max="14286" width="11" style="5" customWidth="1"/>
    <col min="14287" max="14287" width="11.125" style="5" customWidth="1"/>
    <col min="14288" max="14289" width="11" style="5" customWidth="1"/>
    <col min="14290" max="14290" width="11.125" style="5" customWidth="1"/>
    <col min="14291" max="14292" width="12.25" style="5" customWidth="1"/>
    <col min="14293" max="14293" width="11.125" style="5" customWidth="1"/>
    <col min="14294" max="14296" width="12.375" style="5" customWidth="1"/>
    <col min="14297" max="14297" width="13.125" style="5" customWidth="1"/>
    <col min="14298" max="14300" width="12.375" style="5" customWidth="1"/>
    <col min="14301" max="14309" width="12.5" style="5" customWidth="1"/>
    <col min="14310" max="14310" width="13.125" style="5" customWidth="1"/>
    <col min="14311" max="14322" width="12.375" style="5" bestFit="1" customWidth="1"/>
    <col min="14323" max="14323" width="13.125" style="5" customWidth="1"/>
    <col min="14324" max="14324" width="12.375" style="5" bestFit="1" customWidth="1"/>
    <col min="14325" max="14328" width="9" style="5"/>
    <col min="14329" max="14329" width="16.875" style="5" customWidth="1"/>
    <col min="14330" max="14330" width="15.5" style="5" customWidth="1"/>
    <col min="14331" max="14345" width="12.125" style="5" customWidth="1"/>
    <col min="14346" max="14357" width="10.5" style="5" customWidth="1"/>
    <col min="14358" max="14358" width="12" style="5" customWidth="1"/>
    <col min="14359" max="14363" width="10.5" style="5" customWidth="1"/>
    <col min="14364" max="14370" width="10" style="5" customWidth="1"/>
    <col min="14371" max="14371" width="12.5" style="5" customWidth="1"/>
    <col min="14372" max="14383" width="10" style="5" customWidth="1"/>
    <col min="14384" max="14384" width="12.5" style="5" customWidth="1"/>
    <col min="14385" max="14396" width="10" style="5" customWidth="1"/>
    <col min="14397" max="14397" width="12.5" style="5" customWidth="1"/>
    <col min="14398" max="14398" width="10" style="5" customWidth="1"/>
    <col min="14399" max="14399" width="12" style="5" customWidth="1"/>
    <col min="14400" max="14409" width="10" style="5" customWidth="1"/>
    <col min="14410" max="14410" width="12.5" style="5" customWidth="1"/>
    <col min="14411" max="14422" width="10" style="5" customWidth="1"/>
    <col min="14423" max="14423" width="12.5" style="5" customWidth="1"/>
    <col min="14424" max="14435" width="10" style="5" customWidth="1"/>
    <col min="14436" max="14436" width="12.5" style="5" customWidth="1"/>
    <col min="14437" max="14448" width="10" style="5" customWidth="1"/>
    <col min="14449" max="14449" width="12.5" style="5" customWidth="1"/>
    <col min="14450" max="14461" width="10" style="5" customWidth="1"/>
    <col min="14462" max="14462" width="13.125" style="5" customWidth="1"/>
    <col min="14463" max="14474" width="10" style="5" customWidth="1"/>
    <col min="14475" max="14475" width="13.125" style="5" customWidth="1"/>
    <col min="14476" max="14487" width="10" style="5" customWidth="1"/>
    <col min="14488" max="14488" width="13.125" style="5" customWidth="1"/>
    <col min="14489" max="14500" width="10" style="5" customWidth="1"/>
    <col min="14501" max="14501" width="13.125" style="5" customWidth="1"/>
    <col min="14502" max="14513" width="10" style="5" customWidth="1"/>
    <col min="14514" max="14514" width="13.125" style="5" customWidth="1"/>
    <col min="14515" max="14526" width="10" style="5" customWidth="1"/>
    <col min="14527" max="14527" width="13.125" style="5" customWidth="1"/>
    <col min="14528" max="14539" width="10" style="5" customWidth="1"/>
    <col min="14540" max="14540" width="13.125" style="5" customWidth="1"/>
    <col min="14541" max="14542" width="11" style="5" customWidth="1"/>
    <col min="14543" max="14543" width="11.125" style="5" customWidth="1"/>
    <col min="14544" max="14545" width="11" style="5" customWidth="1"/>
    <col min="14546" max="14546" width="11.125" style="5" customWidth="1"/>
    <col min="14547" max="14548" width="12.25" style="5" customWidth="1"/>
    <col min="14549" max="14549" width="11.125" style="5" customWidth="1"/>
    <col min="14550" max="14552" width="12.375" style="5" customWidth="1"/>
    <col min="14553" max="14553" width="13.125" style="5" customWidth="1"/>
    <col min="14554" max="14556" width="12.375" style="5" customWidth="1"/>
    <col min="14557" max="14565" width="12.5" style="5" customWidth="1"/>
    <col min="14566" max="14566" width="13.125" style="5" customWidth="1"/>
    <col min="14567" max="14578" width="12.375" style="5" bestFit="1" customWidth="1"/>
    <col min="14579" max="14579" width="13.125" style="5" customWidth="1"/>
    <col min="14580" max="14580" width="12.375" style="5" bestFit="1" customWidth="1"/>
    <col min="14581" max="14584" width="9" style="5"/>
    <col min="14585" max="14585" width="16.875" style="5" customWidth="1"/>
    <col min="14586" max="14586" width="15.5" style="5" customWidth="1"/>
    <col min="14587" max="14601" width="12.125" style="5" customWidth="1"/>
    <col min="14602" max="14613" width="10.5" style="5" customWidth="1"/>
    <col min="14614" max="14614" width="12" style="5" customWidth="1"/>
    <col min="14615" max="14619" width="10.5" style="5" customWidth="1"/>
    <col min="14620" max="14626" width="10" style="5" customWidth="1"/>
    <col min="14627" max="14627" width="12.5" style="5" customWidth="1"/>
    <col min="14628" max="14639" width="10" style="5" customWidth="1"/>
    <col min="14640" max="14640" width="12.5" style="5" customWidth="1"/>
    <col min="14641" max="14652" width="10" style="5" customWidth="1"/>
    <col min="14653" max="14653" width="12.5" style="5" customWidth="1"/>
    <col min="14654" max="14654" width="10" style="5" customWidth="1"/>
    <col min="14655" max="14655" width="12" style="5" customWidth="1"/>
    <col min="14656" max="14665" width="10" style="5" customWidth="1"/>
    <col min="14666" max="14666" width="12.5" style="5" customWidth="1"/>
    <col min="14667" max="14678" width="10" style="5" customWidth="1"/>
    <col min="14679" max="14679" width="12.5" style="5" customWidth="1"/>
    <col min="14680" max="14691" width="10" style="5" customWidth="1"/>
    <col min="14692" max="14692" width="12.5" style="5" customWidth="1"/>
    <col min="14693" max="14704" width="10" style="5" customWidth="1"/>
    <col min="14705" max="14705" width="12.5" style="5" customWidth="1"/>
    <col min="14706" max="14717" width="10" style="5" customWidth="1"/>
    <col min="14718" max="14718" width="13.125" style="5" customWidth="1"/>
    <col min="14719" max="14730" width="10" style="5" customWidth="1"/>
    <col min="14731" max="14731" width="13.125" style="5" customWidth="1"/>
    <col min="14732" max="14743" width="10" style="5" customWidth="1"/>
    <col min="14744" max="14744" width="13.125" style="5" customWidth="1"/>
    <col min="14745" max="14756" width="10" style="5" customWidth="1"/>
    <col min="14757" max="14757" width="13.125" style="5" customWidth="1"/>
    <col min="14758" max="14769" width="10" style="5" customWidth="1"/>
    <col min="14770" max="14770" width="13.125" style="5" customWidth="1"/>
    <col min="14771" max="14782" width="10" style="5" customWidth="1"/>
    <col min="14783" max="14783" width="13.125" style="5" customWidth="1"/>
    <col min="14784" max="14795" width="10" style="5" customWidth="1"/>
    <col min="14796" max="14796" width="13.125" style="5" customWidth="1"/>
    <col min="14797" max="14798" width="11" style="5" customWidth="1"/>
    <col min="14799" max="14799" width="11.125" style="5" customWidth="1"/>
    <col min="14800" max="14801" width="11" style="5" customWidth="1"/>
    <col min="14802" max="14802" width="11.125" style="5" customWidth="1"/>
    <col min="14803" max="14804" width="12.25" style="5" customWidth="1"/>
    <col min="14805" max="14805" width="11.125" style="5" customWidth="1"/>
    <col min="14806" max="14808" width="12.375" style="5" customWidth="1"/>
    <col min="14809" max="14809" width="13.125" style="5" customWidth="1"/>
    <col min="14810" max="14812" width="12.375" style="5" customWidth="1"/>
    <col min="14813" max="14821" width="12.5" style="5" customWidth="1"/>
    <col min="14822" max="14822" width="13.125" style="5" customWidth="1"/>
    <col min="14823" max="14834" width="12.375" style="5" bestFit="1" customWidth="1"/>
    <col min="14835" max="14835" width="13.125" style="5" customWidth="1"/>
    <col min="14836" max="14836" width="12.375" style="5" bestFit="1" customWidth="1"/>
    <col min="14837" max="14840" width="9" style="5"/>
    <col min="14841" max="14841" width="16.875" style="5" customWidth="1"/>
    <col min="14842" max="14842" width="15.5" style="5" customWidth="1"/>
    <col min="14843" max="14857" width="12.125" style="5" customWidth="1"/>
    <col min="14858" max="14869" width="10.5" style="5" customWidth="1"/>
    <col min="14870" max="14870" width="12" style="5" customWidth="1"/>
    <col min="14871" max="14875" width="10.5" style="5" customWidth="1"/>
    <col min="14876" max="14882" width="10" style="5" customWidth="1"/>
    <col min="14883" max="14883" width="12.5" style="5" customWidth="1"/>
    <col min="14884" max="14895" width="10" style="5" customWidth="1"/>
    <col min="14896" max="14896" width="12.5" style="5" customWidth="1"/>
    <col min="14897" max="14908" width="10" style="5" customWidth="1"/>
    <col min="14909" max="14909" width="12.5" style="5" customWidth="1"/>
    <col min="14910" max="14910" width="10" style="5" customWidth="1"/>
    <col min="14911" max="14911" width="12" style="5" customWidth="1"/>
    <col min="14912" max="14921" width="10" style="5" customWidth="1"/>
    <col min="14922" max="14922" width="12.5" style="5" customWidth="1"/>
    <col min="14923" max="14934" width="10" style="5" customWidth="1"/>
    <col min="14935" max="14935" width="12.5" style="5" customWidth="1"/>
    <col min="14936" max="14947" width="10" style="5" customWidth="1"/>
    <col min="14948" max="14948" width="12.5" style="5" customWidth="1"/>
    <col min="14949" max="14960" width="10" style="5" customWidth="1"/>
    <col min="14961" max="14961" width="12.5" style="5" customWidth="1"/>
    <col min="14962" max="14973" width="10" style="5" customWidth="1"/>
    <col min="14974" max="14974" width="13.125" style="5" customWidth="1"/>
    <col min="14975" max="14986" width="10" style="5" customWidth="1"/>
    <col min="14987" max="14987" width="13.125" style="5" customWidth="1"/>
    <col min="14988" max="14999" width="10" style="5" customWidth="1"/>
    <col min="15000" max="15000" width="13.125" style="5" customWidth="1"/>
    <col min="15001" max="15012" width="10" style="5" customWidth="1"/>
    <col min="15013" max="15013" width="13.125" style="5" customWidth="1"/>
    <col min="15014" max="15025" width="10" style="5" customWidth="1"/>
    <col min="15026" max="15026" width="13.125" style="5" customWidth="1"/>
    <col min="15027" max="15038" width="10" style="5" customWidth="1"/>
    <col min="15039" max="15039" width="13.125" style="5" customWidth="1"/>
    <col min="15040" max="15051" width="10" style="5" customWidth="1"/>
    <col min="15052" max="15052" width="13.125" style="5" customWidth="1"/>
    <col min="15053" max="15054" width="11" style="5" customWidth="1"/>
    <col min="15055" max="15055" width="11.125" style="5" customWidth="1"/>
    <col min="15056" max="15057" width="11" style="5" customWidth="1"/>
    <col min="15058" max="15058" width="11.125" style="5" customWidth="1"/>
    <col min="15059" max="15060" width="12.25" style="5" customWidth="1"/>
    <col min="15061" max="15061" width="11.125" style="5" customWidth="1"/>
    <col min="15062" max="15064" width="12.375" style="5" customWidth="1"/>
    <col min="15065" max="15065" width="13.125" style="5" customWidth="1"/>
    <col min="15066" max="15068" width="12.375" style="5" customWidth="1"/>
    <col min="15069" max="15077" width="12.5" style="5" customWidth="1"/>
    <col min="15078" max="15078" width="13.125" style="5" customWidth="1"/>
    <col min="15079" max="15090" width="12.375" style="5" bestFit="1" customWidth="1"/>
    <col min="15091" max="15091" width="13.125" style="5" customWidth="1"/>
    <col min="15092" max="15092" width="12.375" style="5" bestFit="1" customWidth="1"/>
    <col min="15093" max="15096" width="9" style="5"/>
    <col min="15097" max="15097" width="16.875" style="5" customWidth="1"/>
    <col min="15098" max="15098" width="15.5" style="5" customWidth="1"/>
    <col min="15099" max="15113" width="12.125" style="5" customWidth="1"/>
    <col min="15114" max="15125" width="10.5" style="5" customWidth="1"/>
    <col min="15126" max="15126" width="12" style="5" customWidth="1"/>
    <col min="15127" max="15131" width="10.5" style="5" customWidth="1"/>
    <col min="15132" max="15138" width="10" style="5" customWidth="1"/>
    <col min="15139" max="15139" width="12.5" style="5" customWidth="1"/>
    <col min="15140" max="15151" width="10" style="5" customWidth="1"/>
    <col min="15152" max="15152" width="12.5" style="5" customWidth="1"/>
    <col min="15153" max="15164" width="10" style="5" customWidth="1"/>
    <col min="15165" max="15165" width="12.5" style="5" customWidth="1"/>
    <col min="15166" max="15166" width="10" style="5" customWidth="1"/>
    <col min="15167" max="15167" width="12" style="5" customWidth="1"/>
    <col min="15168" max="15177" width="10" style="5" customWidth="1"/>
    <col min="15178" max="15178" width="12.5" style="5" customWidth="1"/>
    <col min="15179" max="15190" width="10" style="5" customWidth="1"/>
    <col min="15191" max="15191" width="12.5" style="5" customWidth="1"/>
    <col min="15192" max="15203" width="10" style="5" customWidth="1"/>
    <col min="15204" max="15204" width="12.5" style="5" customWidth="1"/>
    <col min="15205" max="15216" width="10" style="5" customWidth="1"/>
    <col min="15217" max="15217" width="12.5" style="5" customWidth="1"/>
    <col min="15218" max="15229" width="10" style="5" customWidth="1"/>
    <col min="15230" max="15230" width="13.125" style="5" customWidth="1"/>
    <col min="15231" max="15242" width="10" style="5" customWidth="1"/>
    <col min="15243" max="15243" width="13.125" style="5" customWidth="1"/>
    <col min="15244" max="15255" width="10" style="5" customWidth="1"/>
    <col min="15256" max="15256" width="13.125" style="5" customWidth="1"/>
    <col min="15257" max="15268" width="10" style="5" customWidth="1"/>
    <col min="15269" max="15269" width="13.125" style="5" customWidth="1"/>
    <col min="15270" max="15281" width="10" style="5" customWidth="1"/>
    <col min="15282" max="15282" width="13.125" style="5" customWidth="1"/>
    <col min="15283" max="15294" width="10" style="5" customWidth="1"/>
    <col min="15295" max="15295" width="13.125" style="5" customWidth="1"/>
    <col min="15296" max="15307" width="10" style="5" customWidth="1"/>
    <col min="15308" max="15308" width="13.125" style="5" customWidth="1"/>
    <col min="15309" max="15310" width="11" style="5" customWidth="1"/>
    <col min="15311" max="15311" width="11.125" style="5" customWidth="1"/>
    <col min="15312" max="15313" width="11" style="5" customWidth="1"/>
    <col min="15314" max="15314" width="11.125" style="5" customWidth="1"/>
    <col min="15315" max="15316" width="12.25" style="5" customWidth="1"/>
    <col min="15317" max="15317" width="11.125" style="5" customWidth="1"/>
    <col min="15318" max="15320" width="12.375" style="5" customWidth="1"/>
    <col min="15321" max="15321" width="13.125" style="5" customWidth="1"/>
    <col min="15322" max="15324" width="12.375" style="5" customWidth="1"/>
    <col min="15325" max="15333" width="12.5" style="5" customWidth="1"/>
    <col min="15334" max="15334" width="13.125" style="5" customWidth="1"/>
    <col min="15335" max="15346" width="12.375" style="5" bestFit="1" customWidth="1"/>
    <col min="15347" max="15347" width="13.125" style="5" customWidth="1"/>
    <col min="15348" max="15348" width="12.375" style="5" bestFit="1" customWidth="1"/>
    <col min="15349" max="15352" width="9" style="5"/>
    <col min="15353" max="15353" width="16.875" style="5" customWidth="1"/>
    <col min="15354" max="15354" width="15.5" style="5" customWidth="1"/>
    <col min="15355" max="15369" width="12.125" style="5" customWidth="1"/>
    <col min="15370" max="15381" width="10.5" style="5" customWidth="1"/>
    <col min="15382" max="15382" width="12" style="5" customWidth="1"/>
    <col min="15383" max="15387" width="10.5" style="5" customWidth="1"/>
    <col min="15388" max="15394" width="10" style="5" customWidth="1"/>
    <col min="15395" max="15395" width="12.5" style="5" customWidth="1"/>
    <col min="15396" max="15407" width="10" style="5" customWidth="1"/>
    <col min="15408" max="15408" width="12.5" style="5" customWidth="1"/>
    <col min="15409" max="15420" width="10" style="5" customWidth="1"/>
    <col min="15421" max="15421" width="12.5" style="5" customWidth="1"/>
    <col min="15422" max="15422" width="10" style="5" customWidth="1"/>
    <col min="15423" max="15423" width="12" style="5" customWidth="1"/>
    <col min="15424" max="15433" width="10" style="5" customWidth="1"/>
    <col min="15434" max="15434" width="12.5" style="5" customWidth="1"/>
    <col min="15435" max="15446" width="10" style="5" customWidth="1"/>
    <col min="15447" max="15447" width="12.5" style="5" customWidth="1"/>
    <col min="15448" max="15459" width="10" style="5" customWidth="1"/>
    <col min="15460" max="15460" width="12.5" style="5" customWidth="1"/>
    <col min="15461" max="15472" width="10" style="5" customWidth="1"/>
    <col min="15473" max="15473" width="12.5" style="5" customWidth="1"/>
    <col min="15474" max="15485" width="10" style="5" customWidth="1"/>
    <col min="15486" max="15486" width="13.125" style="5" customWidth="1"/>
    <col min="15487" max="15498" width="10" style="5" customWidth="1"/>
    <col min="15499" max="15499" width="13.125" style="5" customWidth="1"/>
    <col min="15500" max="15511" width="10" style="5" customWidth="1"/>
    <col min="15512" max="15512" width="13.125" style="5" customWidth="1"/>
    <col min="15513" max="15524" width="10" style="5" customWidth="1"/>
    <col min="15525" max="15525" width="13.125" style="5" customWidth="1"/>
    <col min="15526" max="15537" width="10" style="5" customWidth="1"/>
    <col min="15538" max="15538" width="13.125" style="5" customWidth="1"/>
    <col min="15539" max="15550" width="10" style="5" customWidth="1"/>
    <col min="15551" max="15551" width="13.125" style="5" customWidth="1"/>
    <col min="15552" max="15563" width="10" style="5" customWidth="1"/>
    <col min="15564" max="15564" width="13.125" style="5" customWidth="1"/>
    <col min="15565" max="15566" width="11" style="5" customWidth="1"/>
    <col min="15567" max="15567" width="11.125" style="5" customWidth="1"/>
    <col min="15568" max="15569" width="11" style="5" customWidth="1"/>
    <col min="15570" max="15570" width="11.125" style="5" customWidth="1"/>
    <col min="15571" max="15572" width="12.25" style="5" customWidth="1"/>
    <col min="15573" max="15573" width="11.125" style="5" customWidth="1"/>
    <col min="15574" max="15576" width="12.375" style="5" customWidth="1"/>
    <col min="15577" max="15577" width="13.125" style="5" customWidth="1"/>
    <col min="15578" max="15580" width="12.375" style="5" customWidth="1"/>
    <col min="15581" max="15589" width="12.5" style="5" customWidth="1"/>
    <col min="15590" max="15590" width="13.125" style="5" customWidth="1"/>
    <col min="15591" max="15602" width="12.375" style="5" bestFit="1" customWidth="1"/>
    <col min="15603" max="15603" width="13.125" style="5" customWidth="1"/>
    <col min="15604" max="15604" width="12.375" style="5" bestFit="1" customWidth="1"/>
    <col min="15605" max="15608" width="9" style="5"/>
    <col min="15609" max="15609" width="16.875" style="5" customWidth="1"/>
    <col min="15610" max="15610" width="15.5" style="5" customWidth="1"/>
    <col min="15611" max="15625" width="12.125" style="5" customWidth="1"/>
    <col min="15626" max="15637" width="10.5" style="5" customWidth="1"/>
    <col min="15638" max="15638" width="12" style="5" customWidth="1"/>
    <col min="15639" max="15643" width="10.5" style="5" customWidth="1"/>
    <col min="15644" max="15650" width="10" style="5" customWidth="1"/>
    <col min="15651" max="15651" width="12.5" style="5" customWidth="1"/>
    <col min="15652" max="15663" width="10" style="5" customWidth="1"/>
    <col min="15664" max="15664" width="12.5" style="5" customWidth="1"/>
    <col min="15665" max="15676" width="10" style="5" customWidth="1"/>
    <col min="15677" max="15677" width="12.5" style="5" customWidth="1"/>
    <col min="15678" max="15678" width="10" style="5" customWidth="1"/>
    <col min="15679" max="15679" width="12" style="5" customWidth="1"/>
    <col min="15680" max="15689" width="10" style="5" customWidth="1"/>
    <col min="15690" max="15690" width="12.5" style="5" customWidth="1"/>
    <col min="15691" max="15702" width="10" style="5" customWidth="1"/>
    <col min="15703" max="15703" width="12.5" style="5" customWidth="1"/>
    <col min="15704" max="15715" width="10" style="5" customWidth="1"/>
    <col min="15716" max="15716" width="12.5" style="5" customWidth="1"/>
    <col min="15717" max="15728" width="10" style="5" customWidth="1"/>
    <col min="15729" max="15729" width="12.5" style="5" customWidth="1"/>
    <col min="15730" max="15741" width="10" style="5" customWidth="1"/>
    <col min="15742" max="15742" width="13.125" style="5" customWidth="1"/>
    <col min="15743" max="15754" width="10" style="5" customWidth="1"/>
    <col min="15755" max="15755" width="13.125" style="5" customWidth="1"/>
    <col min="15756" max="15767" width="10" style="5" customWidth="1"/>
    <col min="15768" max="15768" width="13.125" style="5" customWidth="1"/>
    <col min="15769" max="15780" width="10" style="5" customWidth="1"/>
    <col min="15781" max="15781" width="13.125" style="5" customWidth="1"/>
    <col min="15782" max="15793" width="10" style="5" customWidth="1"/>
    <col min="15794" max="15794" width="13.125" style="5" customWidth="1"/>
    <col min="15795" max="15806" width="10" style="5" customWidth="1"/>
    <col min="15807" max="15807" width="13.125" style="5" customWidth="1"/>
    <col min="15808" max="15819" width="10" style="5" customWidth="1"/>
    <col min="15820" max="15820" width="13.125" style="5" customWidth="1"/>
    <col min="15821" max="15822" width="11" style="5" customWidth="1"/>
    <col min="15823" max="15823" width="11.125" style="5" customWidth="1"/>
    <col min="15824" max="15825" width="11" style="5" customWidth="1"/>
    <col min="15826" max="15826" width="11.125" style="5" customWidth="1"/>
    <col min="15827" max="15828" width="12.25" style="5" customWidth="1"/>
    <col min="15829" max="15829" width="11.125" style="5" customWidth="1"/>
    <col min="15830" max="15832" width="12.375" style="5" customWidth="1"/>
    <col min="15833" max="15833" width="13.125" style="5" customWidth="1"/>
    <col min="15834" max="15836" width="12.375" style="5" customWidth="1"/>
    <col min="15837" max="15845" width="12.5" style="5" customWidth="1"/>
    <col min="15846" max="15846" width="13.125" style="5" customWidth="1"/>
    <col min="15847" max="15858" width="12.375" style="5" bestFit="1" customWidth="1"/>
    <col min="15859" max="15859" width="13.125" style="5" customWidth="1"/>
    <col min="15860" max="15860" width="12.375" style="5" bestFit="1" customWidth="1"/>
    <col min="15861" max="15864" width="9" style="5"/>
    <col min="15865" max="15865" width="16.875" style="5" customWidth="1"/>
    <col min="15866" max="15866" width="15.5" style="5" customWidth="1"/>
    <col min="15867" max="15881" width="12.125" style="5" customWidth="1"/>
    <col min="15882" max="15893" width="10.5" style="5" customWidth="1"/>
    <col min="15894" max="15894" width="12" style="5" customWidth="1"/>
    <col min="15895" max="15899" width="10.5" style="5" customWidth="1"/>
    <col min="15900" max="15906" width="10" style="5" customWidth="1"/>
    <col min="15907" max="15907" width="12.5" style="5" customWidth="1"/>
    <col min="15908" max="15919" width="10" style="5" customWidth="1"/>
    <col min="15920" max="15920" width="12.5" style="5" customWidth="1"/>
    <col min="15921" max="15932" width="10" style="5" customWidth="1"/>
    <col min="15933" max="15933" width="12.5" style="5" customWidth="1"/>
    <col min="15934" max="15934" width="10" style="5" customWidth="1"/>
    <col min="15935" max="15935" width="12" style="5" customWidth="1"/>
    <col min="15936" max="15945" width="10" style="5" customWidth="1"/>
    <col min="15946" max="15946" width="12.5" style="5" customWidth="1"/>
    <col min="15947" max="15958" width="10" style="5" customWidth="1"/>
    <col min="15959" max="15959" width="12.5" style="5" customWidth="1"/>
    <col min="15960" max="15971" width="10" style="5" customWidth="1"/>
    <col min="15972" max="15972" width="12.5" style="5" customWidth="1"/>
    <col min="15973" max="15984" width="10" style="5" customWidth="1"/>
    <col min="15985" max="15985" width="12.5" style="5" customWidth="1"/>
    <col min="15986" max="15997" width="10" style="5" customWidth="1"/>
    <col min="15998" max="15998" width="13.125" style="5" customWidth="1"/>
    <col min="15999" max="16010" width="10" style="5" customWidth="1"/>
    <col min="16011" max="16011" width="13.125" style="5" customWidth="1"/>
    <col min="16012" max="16023" width="10" style="5" customWidth="1"/>
    <col min="16024" max="16024" width="13.125" style="5" customWidth="1"/>
    <col min="16025" max="16036" width="10" style="5" customWidth="1"/>
    <col min="16037" max="16037" width="13.125" style="5" customWidth="1"/>
    <col min="16038" max="16049" width="10" style="5" customWidth="1"/>
    <col min="16050" max="16050" width="13.125" style="5" customWidth="1"/>
    <col min="16051" max="16062" width="10" style="5" customWidth="1"/>
    <col min="16063" max="16063" width="13.125" style="5" customWidth="1"/>
    <col min="16064" max="16075" width="10" style="5" customWidth="1"/>
    <col min="16076" max="16076" width="13.125" style="5" customWidth="1"/>
    <col min="16077" max="16078" width="11" style="5" customWidth="1"/>
    <col min="16079" max="16079" width="11.125" style="5" customWidth="1"/>
    <col min="16080" max="16081" width="11" style="5" customWidth="1"/>
    <col min="16082" max="16082" width="11.125" style="5" customWidth="1"/>
    <col min="16083" max="16084" width="12.25" style="5" customWidth="1"/>
    <col min="16085" max="16085" width="11.125" style="5" customWidth="1"/>
    <col min="16086" max="16088" width="12.375" style="5" customWidth="1"/>
    <col min="16089" max="16089" width="13.125" style="5" customWidth="1"/>
    <col min="16090" max="16092" width="12.375" style="5" customWidth="1"/>
    <col min="16093" max="16101" width="12.5" style="5" customWidth="1"/>
    <col min="16102" max="16102" width="13.125" style="5" customWidth="1"/>
    <col min="16103" max="16114" width="12.375" style="5" bestFit="1" customWidth="1"/>
    <col min="16115" max="16115" width="13.125" style="5" customWidth="1"/>
    <col min="16116" max="16116" width="12.375" style="5" bestFit="1" customWidth="1"/>
    <col min="16117" max="16120" width="9" style="5"/>
    <col min="16121" max="16121" width="16.875" style="5" customWidth="1"/>
    <col min="16122" max="16122" width="15.5" style="5" customWidth="1"/>
    <col min="16123" max="16137" width="12.125" style="5" customWidth="1"/>
    <col min="16138" max="16149" width="10.5" style="5" customWidth="1"/>
    <col min="16150" max="16150" width="12" style="5" customWidth="1"/>
    <col min="16151" max="16155" width="10.5" style="5" customWidth="1"/>
    <col min="16156" max="16162" width="10" style="5" customWidth="1"/>
    <col min="16163" max="16163" width="12.5" style="5" customWidth="1"/>
    <col min="16164" max="16175" width="10" style="5" customWidth="1"/>
    <col min="16176" max="16176" width="12.5" style="5" customWidth="1"/>
    <col min="16177" max="16188" width="10" style="5" customWidth="1"/>
    <col min="16189" max="16189" width="12.5" style="5" customWidth="1"/>
    <col min="16190" max="16190" width="10" style="5" customWidth="1"/>
    <col min="16191" max="16191" width="12" style="5" customWidth="1"/>
    <col min="16192" max="16201" width="10" style="5" customWidth="1"/>
    <col min="16202" max="16202" width="12.5" style="5" customWidth="1"/>
    <col min="16203" max="16214" width="10" style="5" customWidth="1"/>
    <col min="16215" max="16215" width="12.5" style="5" customWidth="1"/>
    <col min="16216" max="16227" width="10" style="5" customWidth="1"/>
    <col min="16228" max="16228" width="12.5" style="5" customWidth="1"/>
    <col min="16229" max="16240" width="10" style="5" customWidth="1"/>
    <col min="16241" max="16241" width="12.5" style="5" customWidth="1"/>
    <col min="16242" max="16253" width="10" style="5" customWidth="1"/>
    <col min="16254" max="16254" width="13.125" style="5" customWidth="1"/>
    <col min="16255" max="16266" width="10" style="5" customWidth="1"/>
    <col min="16267" max="16267" width="13.125" style="5" customWidth="1"/>
    <col min="16268" max="16279" width="10" style="5" customWidth="1"/>
    <col min="16280" max="16280" width="13.125" style="5" customWidth="1"/>
    <col min="16281" max="16292" width="10" style="5" customWidth="1"/>
    <col min="16293" max="16293" width="13.125" style="5" customWidth="1"/>
    <col min="16294" max="16305" width="10" style="5" customWidth="1"/>
    <col min="16306" max="16306" width="13.125" style="5" customWidth="1"/>
    <col min="16307" max="16318" width="10" style="5" customWidth="1"/>
    <col min="16319" max="16319" width="13.125" style="5" customWidth="1"/>
    <col min="16320" max="16331" width="10" style="5" customWidth="1"/>
    <col min="16332" max="16332" width="13.125" style="5" customWidth="1"/>
    <col min="16333" max="16334" width="11" style="5" customWidth="1"/>
    <col min="16335" max="16335" width="11.125" style="5" customWidth="1"/>
    <col min="16336" max="16337" width="11" style="5" customWidth="1"/>
    <col min="16338" max="16338" width="11.125" style="5" customWidth="1"/>
    <col min="16339" max="16340" width="12.25" style="5" customWidth="1"/>
    <col min="16341" max="16341" width="11.125" style="5" customWidth="1"/>
    <col min="16342" max="16344" width="12.375" style="5" customWidth="1"/>
    <col min="16345" max="16345" width="13.125" style="5" customWidth="1"/>
    <col min="16346" max="16348" width="12.375" style="5" customWidth="1"/>
    <col min="16349" max="16357" width="12.5" style="5" customWidth="1"/>
    <col min="16358" max="16358" width="13.125" style="5" customWidth="1"/>
    <col min="16359" max="16370" width="12.375" style="5" bestFit="1" customWidth="1"/>
    <col min="16371" max="16371" width="13.125" style="5" customWidth="1"/>
    <col min="16372" max="16372" width="12.375" style="5" bestFit="1" customWidth="1"/>
    <col min="16373" max="16384" width="9" style="5"/>
  </cols>
  <sheetData>
    <row r="1" spans="1:269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</row>
    <row r="2" spans="1:26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  <c r="JD2" s="8"/>
    </row>
    <row r="3" spans="1:269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795</v>
      </c>
      <c r="IT3" s="9" t="s">
        <v>796</v>
      </c>
      <c r="IU3" s="9" t="s">
        <v>797</v>
      </c>
      <c r="IV3" s="9" t="s">
        <v>798</v>
      </c>
      <c r="IW3" s="9" t="s">
        <v>799</v>
      </c>
      <c r="IX3" s="9" t="s">
        <v>800</v>
      </c>
      <c r="IY3" s="9" t="s">
        <v>801</v>
      </c>
      <c r="IZ3" s="9" t="s">
        <v>802</v>
      </c>
      <c r="JA3" s="9" t="s">
        <v>803</v>
      </c>
      <c r="JB3" s="9" t="s">
        <v>804</v>
      </c>
      <c r="JC3" s="9" t="s">
        <v>805</v>
      </c>
      <c r="JD3" s="9" t="s">
        <v>1066</v>
      </c>
      <c r="JE3" s="9" t="s">
        <v>1067</v>
      </c>
      <c r="JF3" s="9" t="s">
        <v>1068</v>
      </c>
      <c r="JG3" s="9" t="s">
        <v>1069</v>
      </c>
      <c r="JH3" s="9" t="s">
        <v>1070</v>
      </c>
      <c r="JI3" s="9" t="s">
        <v>1071</v>
      </c>
    </row>
    <row r="4" spans="1:269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17241823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129">
        <v>1523928</v>
      </c>
      <c r="JA4" s="122">
        <v>1587797</v>
      </c>
      <c r="JB4" s="131">
        <v>1309055</v>
      </c>
      <c r="JC4" s="131">
        <v>1343398</v>
      </c>
      <c r="JD4" s="16">
        <f>SUM(JE4:JI5)</f>
        <v>5760203</v>
      </c>
      <c r="JE4" s="23">
        <f>SUM(JE6:JE7)</f>
        <v>1220695</v>
      </c>
      <c r="JF4" s="23">
        <f>SUM(JF6:JF7)</f>
        <v>1252080</v>
      </c>
      <c r="JG4" s="23">
        <f t="shared" ref="JG4:JI4" si="8">JG6+JG7</f>
        <v>1233640</v>
      </c>
      <c r="JH4" s="23">
        <f t="shared" si="8"/>
        <v>1075899</v>
      </c>
      <c r="JI4" s="23">
        <f t="shared" si="8"/>
        <v>977889</v>
      </c>
    </row>
    <row r="5" spans="1:269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2"/>
      <c r="JC5" s="132"/>
      <c r="JD5" s="16"/>
      <c r="JE5" s="28"/>
      <c r="JF5" s="28"/>
      <c r="JG5" s="28"/>
      <c r="JH5" s="28"/>
      <c r="JI5" s="28"/>
    </row>
    <row r="6" spans="1:269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9">SUM(EI9,EI71,EI130,EI193,EI226,EI291)</f>
        <v>496258</v>
      </c>
      <c r="EJ6" s="18">
        <f t="shared" si="9"/>
        <v>495265</v>
      </c>
      <c r="EK6" s="18">
        <f t="shared" si="9"/>
        <v>499581</v>
      </c>
      <c r="EL6" s="18">
        <f t="shared" si="9"/>
        <v>557109</v>
      </c>
      <c r="EM6" s="18">
        <f t="shared" si="9"/>
        <v>530403</v>
      </c>
      <c r="EN6" s="18">
        <f t="shared" si="9"/>
        <v>616945</v>
      </c>
      <c r="EO6" s="18">
        <f t="shared" si="9"/>
        <v>537091</v>
      </c>
      <c r="EP6" s="18">
        <f t="shared" si="9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10">FF9+FF71+FF130+FF193+FF226+FF291</f>
        <v>651560</v>
      </c>
      <c r="FG6" s="17">
        <f t="shared" si="10"/>
        <v>706167</v>
      </c>
      <c r="FH6" s="17">
        <f t="shared" si="10"/>
        <v>669982</v>
      </c>
      <c r="FI6" s="17">
        <f t="shared" si="10"/>
        <v>556414</v>
      </c>
      <c r="FJ6" s="17">
        <f t="shared" si="10"/>
        <v>511580</v>
      </c>
      <c r="FK6" s="17">
        <f t="shared" si="10"/>
        <v>589888</v>
      </c>
      <c r="FL6" s="17">
        <f t="shared" si="10"/>
        <v>677795</v>
      </c>
      <c r="FM6" s="17">
        <f t="shared" si="10"/>
        <v>660431</v>
      </c>
      <c r="FN6" s="17">
        <f t="shared" si="10"/>
        <v>717155</v>
      </c>
      <c r="FO6" s="17">
        <f t="shared" si="10"/>
        <v>618655</v>
      </c>
      <c r="FP6" s="17">
        <f t="shared" si="10"/>
        <v>634265</v>
      </c>
      <c r="FQ6" s="16">
        <f>SUM(FR6:GC6)</f>
        <v>8478164</v>
      </c>
      <c r="FR6" s="17">
        <f t="shared" ref="FR6:GC6" si="11">FR9+FR71+FR130+FR193+FR226+FR291</f>
        <v>546916</v>
      </c>
      <c r="FS6" s="17">
        <f t="shared" si="11"/>
        <v>617573</v>
      </c>
      <c r="FT6" s="29">
        <f t="shared" si="11"/>
        <v>742113</v>
      </c>
      <c r="FU6" s="17">
        <f t="shared" si="11"/>
        <v>702568</v>
      </c>
      <c r="FV6" s="17">
        <f t="shared" si="11"/>
        <v>701990</v>
      </c>
      <c r="FW6" s="30">
        <f t="shared" si="11"/>
        <v>689484</v>
      </c>
      <c r="FX6" s="17">
        <f t="shared" si="11"/>
        <v>726524</v>
      </c>
      <c r="FY6" s="30">
        <f t="shared" si="11"/>
        <v>807395</v>
      </c>
      <c r="FZ6" s="17">
        <f t="shared" si="11"/>
        <v>737978</v>
      </c>
      <c r="GA6" s="30">
        <f t="shared" si="11"/>
        <v>843042</v>
      </c>
      <c r="GB6" s="17">
        <f t="shared" si="11"/>
        <v>712129</v>
      </c>
      <c r="GC6" s="17">
        <f t="shared" si="11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2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3">SUM(GW9,GW71,GW130,GW193,GW226,GW291)</f>
        <v>917491</v>
      </c>
      <c r="GX6" s="17">
        <f t="shared" si="13"/>
        <v>980547</v>
      </c>
      <c r="GY6" s="17">
        <f t="shared" si="13"/>
        <v>1076078</v>
      </c>
      <c r="GZ6" s="17">
        <f t="shared" si="13"/>
        <v>959235</v>
      </c>
      <c r="HA6" s="17">
        <f t="shared" si="13"/>
        <v>994739</v>
      </c>
      <c r="HB6" s="17">
        <f t="shared" si="13"/>
        <v>815498</v>
      </c>
      <c r="HC6" s="17">
        <f t="shared" si="13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4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16965285</v>
      </c>
      <c r="IR6" s="32">
        <f t="shared" ref="IR6:IZ6" si="15">SUM(IR9,IR71,IR130,IR193,IR226,IR291)</f>
        <v>1059041</v>
      </c>
      <c r="IS6" s="32">
        <f t="shared" si="15"/>
        <v>1108358</v>
      </c>
      <c r="IT6" s="32">
        <f t="shared" si="15"/>
        <v>1364269</v>
      </c>
      <c r="IU6" s="32">
        <f t="shared" si="15"/>
        <v>1444613</v>
      </c>
      <c r="IV6" s="32">
        <f t="shared" si="15"/>
        <v>1468192</v>
      </c>
      <c r="IW6" s="32">
        <f t="shared" si="15"/>
        <v>1530460</v>
      </c>
      <c r="IX6" s="32">
        <f t="shared" si="15"/>
        <v>1681578</v>
      </c>
      <c r="IY6" s="32">
        <f t="shared" si="15"/>
        <v>1641484</v>
      </c>
      <c r="IZ6" s="123">
        <f t="shared" si="15"/>
        <v>1499050</v>
      </c>
      <c r="JA6" s="126">
        <f t="shared" ref="JA6" si="16">SUM(JA9,JA71,JA130,JA193,JA226,JA291)</f>
        <v>1561701</v>
      </c>
      <c r="JB6" s="123">
        <f t="shared" ref="JB6:JC6" si="17">SUM(JB9,JB71,JB130,JB193,JB226,JB291)</f>
        <v>1285906</v>
      </c>
      <c r="JC6" s="123">
        <f t="shared" si="17"/>
        <v>1320633</v>
      </c>
      <c r="JD6" s="16">
        <f>SUM(JE6:JI6)</f>
        <v>5651790</v>
      </c>
      <c r="JE6" s="123">
        <f t="shared" ref="JE6:JI6" si="18">SUM(JE9,JE71,JE130,JE193,JE226,JE291)</f>
        <v>1201267</v>
      </c>
      <c r="JF6" s="123">
        <f t="shared" si="18"/>
        <v>1234996</v>
      </c>
      <c r="JG6" s="32">
        <f t="shared" si="18"/>
        <v>1208854</v>
      </c>
      <c r="JH6" s="32">
        <f t="shared" si="18"/>
        <v>1052164</v>
      </c>
      <c r="JI6" s="32">
        <f t="shared" si="18"/>
        <v>954509</v>
      </c>
    </row>
    <row r="7" spans="1:269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2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19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4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276538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3">
        <v>23149</v>
      </c>
      <c r="JC7" s="133">
        <v>22765</v>
      </c>
      <c r="JD7" s="16">
        <f>SUM(JE7:JI7)</f>
        <v>108413</v>
      </c>
      <c r="JE7" s="133">
        <v>19428</v>
      </c>
      <c r="JF7" s="133">
        <v>17084</v>
      </c>
      <c r="JG7" s="36">
        <v>24786</v>
      </c>
      <c r="JH7" s="36">
        <v>23735</v>
      </c>
      <c r="JI7" s="36">
        <v>23380</v>
      </c>
    </row>
    <row r="8" spans="1:269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2"/>
      <c r="JC8" s="132"/>
      <c r="JD8" s="16"/>
      <c r="JE8" s="37"/>
      <c r="JF8" s="37"/>
      <c r="JG8" s="37"/>
      <c r="JH8" s="37"/>
      <c r="JI8" s="37"/>
    </row>
    <row r="9" spans="1:269" ht="17.25" thickBot="1">
      <c r="A9" s="9" t="s">
        <v>256</v>
      </c>
      <c r="B9" s="9"/>
      <c r="C9" s="9">
        <f>SUM(C11:C36,C39:C45)</f>
        <v>802601</v>
      </c>
      <c r="D9" s="9">
        <f t="shared" ref="D9:P9" si="20">SUM(D11:D36,D39:D45)</f>
        <v>883308</v>
      </c>
      <c r="E9" s="9">
        <f t="shared" si="20"/>
        <v>1032985</v>
      </c>
      <c r="F9" s="9">
        <f t="shared" si="20"/>
        <v>1149856</v>
      </c>
      <c r="G9" s="9">
        <f t="shared" si="20"/>
        <v>1473850</v>
      </c>
      <c r="H9" s="9">
        <f t="shared" si="20"/>
        <v>1847793</v>
      </c>
      <c r="I9" s="9">
        <f t="shared" si="20"/>
        <v>2046113</v>
      </c>
      <c r="J9" s="9">
        <f t="shared" si="20"/>
        <v>2247918</v>
      </c>
      <c r="K9" s="9">
        <f t="shared" si="20"/>
        <v>2228834</v>
      </c>
      <c r="L9" s="9">
        <f t="shared" si="20"/>
        <v>2275211</v>
      </c>
      <c r="M9" s="9">
        <f t="shared" si="20"/>
        <v>2456699</v>
      </c>
      <c r="N9" s="9">
        <f t="shared" si="20"/>
        <v>2544566</v>
      </c>
      <c r="O9" s="9">
        <f t="shared" si="20"/>
        <v>2441740</v>
      </c>
      <c r="P9" s="9">
        <f t="shared" si="20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21">SUM(EI11:EI36,EI39:EI42)+EI45</f>
        <v>372801</v>
      </c>
      <c r="EJ9" s="10">
        <f t="shared" si="21"/>
        <v>369646</v>
      </c>
      <c r="EK9" s="10">
        <f t="shared" si="21"/>
        <v>373610</v>
      </c>
      <c r="EL9" s="10">
        <f t="shared" si="21"/>
        <v>436374</v>
      </c>
      <c r="EM9" s="10">
        <f t="shared" si="21"/>
        <v>409343</v>
      </c>
      <c r="EN9" s="10">
        <f t="shared" si="21"/>
        <v>477901</v>
      </c>
      <c r="EO9" s="10">
        <f t="shared" si="21"/>
        <v>424734</v>
      </c>
      <c r="EP9" s="10">
        <f t="shared" si="21"/>
        <v>417393</v>
      </c>
      <c r="EQ9" s="9">
        <f t="shared" ref="EQ9:EQ43" si="22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3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4">SUM(FR9:GC9)</f>
        <v>6838514</v>
      </c>
      <c r="FR9" s="10">
        <f t="shared" ref="FR9:GC9" si="25">SUM(FR11:FR36)+SUM(FR39:FR45)</f>
        <v>433045</v>
      </c>
      <c r="FS9" s="10">
        <f t="shared" si="25"/>
        <v>515506</v>
      </c>
      <c r="FT9" s="11">
        <f t="shared" si="25"/>
        <v>602029</v>
      </c>
      <c r="FU9" s="10">
        <f t="shared" si="25"/>
        <v>561228</v>
      </c>
      <c r="FV9" s="10">
        <f t="shared" si="25"/>
        <v>554475</v>
      </c>
      <c r="FW9" s="12">
        <f t="shared" si="25"/>
        <v>539797</v>
      </c>
      <c r="FX9" s="10">
        <f t="shared" si="25"/>
        <v>579338</v>
      </c>
      <c r="FY9" s="12">
        <f t="shared" si="25"/>
        <v>662464</v>
      </c>
      <c r="FZ9" s="10">
        <f t="shared" si="25"/>
        <v>596347</v>
      </c>
      <c r="GA9" s="12">
        <f t="shared" si="25"/>
        <v>676280</v>
      </c>
      <c r="GB9" s="10">
        <f t="shared" si="25"/>
        <v>580273</v>
      </c>
      <c r="GC9" s="10">
        <f t="shared" si="25"/>
        <v>537732</v>
      </c>
      <c r="GD9" s="9">
        <f t="shared" ref="GD9:GD43" si="26">SUM(GE9:GP9)</f>
        <v>7766292</v>
      </c>
      <c r="GE9" s="10">
        <f t="shared" ref="GE9:GP9" si="27">SUM(GE11:GE36)+SUM(GE39:GE45)</f>
        <v>446485</v>
      </c>
      <c r="GF9" s="10">
        <f t="shared" si="27"/>
        <v>532767</v>
      </c>
      <c r="GG9" s="10">
        <f t="shared" si="27"/>
        <v>610810</v>
      </c>
      <c r="GH9" s="10">
        <f t="shared" si="27"/>
        <v>575476</v>
      </c>
      <c r="GI9" s="10">
        <f t="shared" si="27"/>
        <v>562785</v>
      </c>
      <c r="GJ9" s="10">
        <f t="shared" si="27"/>
        <v>624084</v>
      </c>
      <c r="GK9" s="10">
        <f t="shared" si="27"/>
        <v>706068</v>
      </c>
      <c r="GL9" s="10">
        <f t="shared" si="27"/>
        <v>797255</v>
      </c>
      <c r="GM9" s="10">
        <f t="shared" si="27"/>
        <v>735846</v>
      </c>
      <c r="GN9" s="10">
        <f t="shared" si="27"/>
        <v>782478</v>
      </c>
      <c r="GO9" s="10">
        <f t="shared" si="27"/>
        <v>703095</v>
      </c>
      <c r="GP9" s="10">
        <f t="shared" si="27"/>
        <v>689143</v>
      </c>
      <c r="GQ9" s="9">
        <f t="shared" si="12"/>
        <v>9009323</v>
      </c>
      <c r="GR9" s="10">
        <f t="shared" ref="GR9:GX9" si="28">SUM(GR11:GR36)+SUM(GR39:GR45)</f>
        <v>603160</v>
      </c>
      <c r="GS9" s="10">
        <f t="shared" si="28"/>
        <v>661445</v>
      </c>
      <c r="GT9" s="10">
        <f t="shared" si="28"/>
        <v>744302</v>
      </c>
      <c r="GU9" s="10">
        <f t="shared" si="28"/>
        <v>777378</v>
      </c>
      <c r="GV9" s="10">
        <f t="shared" si="28"/>
        <v>753458</v>
      </c>
      <c r="GW9" s="10">
        <f t="shared" si="28"/>
        <v>759515</v>
      </c>
      <c r="GX9" s="10">
        <f t="shared" si="28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19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4"/>
        <v>11863784</v>
      </c>
      <c r="HR9" s="13">
        <f>SUM(HR11:HR36,HR39:HR45)</f>
        <v>684067</v>
      </c>
      <c r="HS9" s="13">
        <f t="shared" ref="HS9:II9" si="29">SUM(HS11:HS36,HS39:HS45)</f>
        <v>737759</v>
      </c>
      <c r="HT9" s="13">
        <f t="shared" si="29"/>
        <v>935486</v>
      </c>
      <c r="HU9" s="13">
        <f t="shared" si="29"/>
        <v>1039669</v>
      </c>
      <c r="HV9" s="13">
        <f t="shared" si="29"/>
        <v>1034009</v>
      </c>
      <c r="HW9" s="13">
        <f t="shared" si="29"/>
        <v>1060958</v>
      </c>
      <c r="HX9" s="13">
        <f t="shared" si="29"/>
        <v>1149603</v>
      </c>
      <c r="HY9" s="13">
        <f t="shared" si="29"/>
        <v>1251920</v>
      </c>
      <c r="HZ9" s="13">
        <f t="shared" si="29"/>
        <v>1031861</v>
      </c>
      <c r="IA9" s="13">
        <f t="shared" si="29"/>
        <v>1086302</v>
      </c>
      <c r="IB9" s="13">
        <f t="shared" si="29"/>
        <v>931679</v>
      </c>
      <c r="IC9" s="13">
        <f t="shared" si="29"/>
        <v>920471</v>
      </c>
      <c r="ID9" s="9">
        <f>SUM(IE9:IP9)</f>
        <v>10967739</v>
      </c>
      <c r="IE9" s="9">
        <f t="shared" si="29"/>
        <v>763151</v>
      </c>
      <c r="IF9" s="9">
        <f t="shared" si="29"/>
        <v>905920</v>
      </c>
      <c r="IG9" s="9">
        <f t="shared" si="29"/>
        <v>1037786</v>
      </c>
      <c r="IH9" s="9">
        <f t="shared" si="29"/>
        <v>1153527</v>
      </c>
      <c r="II9" s="9">
        <f t="shared" si="29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14657893</v>
      </c>
      <c r="IR9" s="9">
        <f>SUM(IR11:IR34,IR36,IR42,IR45)</f>
        <v>912287</v>
      </c>
      <c r="IS9" s="9">
        <f t="shared" ref="IS9:IZ9" si="30">SUM(IS11:IS36,IS42,IS45)</f>
        <v>972818</v>
      </c>
      <c r="IT9" s="9">
        <f t="shared" si="30"/>
        <v>1175961</v>
      </c>
      <c r="IU9" s="9">
        <f t="shared" si="30"/>
        <v>1237838</v>
      </c>
      <c r="IV9" s="9">
        <f t="shared" si="30"/>
        <v>1256875</v>
      </c>
      <c r="IW9" s="9">
        <f t="shared" si="30"/>
        <v>1319413</v>
      </c>
      <c r="IX9" s="9">
        <f t="shared" si="30"/>
        <v>1471066</v>
      </c>
      <c r="IY9" s="9">
        <f t="shared" si="30"/>
        <v>1443009</v>
      </c>
      <c r="IZ9" s="124">
        <f t="shared" si="30"/>
        <v>1291229</v>
      </c>
      <c r="JA9" s="127">
        <f t="shared" ref="JA9" si="31">SUM(JA11:JA36,JA42,JA45)</f>
        <v>1331114</v>
      </c>
      <c r="JB9" s="124">
        <f t="shared" ref="JB9:JC9" si="32">SUM(JB11:JB36,JB42,JB45)</f>
        <v>1098057</v>
      </c>
      <c r="JC9" s="124">
        <f t="shared" si="32"/>
        <v>1148226</v>
      </c>
      <c r="JD9" s="9">
        <f>SUM(JE9:JI9)</f>
        <v>4714086</v>
      </c>
      <c r="JE9" s="9">
        <f>SUM(JE11:JE34,JE36,JE42,JE45)</f>
        <v>1040034</v>
      </c>
      <c r="JF9" s="9">
        <f>SUM(JF11:JF34,JF36,JF42,JF45)</f>
        <v>1084723</v>
      </c>
      <c r="JG9" s="9">
        <f t="shared" ref="JG9:JI9" si="33">SUM(JG11:JG36,JG42,JG45)</f>
        <v>1008026</v>
      </c>
      <c r="JH9" s="9">
        <f>SUM(JH11:JH36,JH42,JH45)</f>
        <v>824290</v>
      </c>
      <c r="JI9" s="9">
        <f t="shared" si="33"/>
        <v>757013</v>
      </c>
    </row>
    <row r="10" spans="1:269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4"/>
      <c r="JC10" s="134"/>
      <c r="JD10" s="16"/>
      <c r="JE10" s="38"/>
      <c r="JF10" s="38"/>
      <c r="JG10" s="38"/>
      <c r="JH10" s="38"/>
      <c r="JI10" s="38"/>
    </row>
    <row r="11" spans="1:269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2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3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4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6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2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19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4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2297893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v>208759</v>
      </c>
      <c r="JA11" s="122">
        <v>227149</v>
      </c>
      <c r="JB11" s="133">
        <v>213211</v>
      </c>
      <c r="JC11" s="133">
        <v>197209</v>
      </c>
      <c r="JD11" s="16">
        <f>SUM(JE11:JI11)</f>
        <v>939499</v>
      </c>
      <c r="JE11" s="133">
        <v>154862</v>
      </c>
      <c r="JF11" s="133">
        <v>185032</v>
      </c>
      <c r="JG11" s="36">
        <v>274478</v>
      </c>
      <c r="JH11" s="36">
        <v>165748</v>
      </c>
      <c r="JI11" s="36">
        <v>159379</v>
      </c>
    </row>
    <row r="12" spans="1:269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2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3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4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6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2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19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4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34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35">SUM(IR12:JC12)</f>
        <v>833465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v>73846</v>
      </c>
      <c r="JA12" s="122">
        <v>74516</v>
      </c>
      <c r="JB12" s="133">
        <v>64210</v>
      </c>
      <c r="JC12" s="133">
        <v>64488</v>
      </c>
      <c r="JD12" s="16">
        <f>SUM(JE12:JI12)</f>
        <v>372809</v>
      </c>
      <c r="JE12" s="133">
        <v>69623</v>
      </c>
      <c r="JF12" s="133">
        <v>75830</v>
      </c>
      <c r="JG12" s="36">
        <v>74512</v>
      </c>
      <c r="JH12" s="36">
        <v>79203</v>
      </c>
      <c r="JI12" s="36">
        <v>73641</v>
      </c>
    </row>
    <row r="13" spans="1:269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2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3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4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6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2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19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4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34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35"/>
        <v>650676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v>42212</v>
      </c>
      <c r="JA13" s="122">
        <v>62946</v>
      </c>
      <c r="JB13" s="133">
        <v>53406</v>
      </c>
      <c r="JC13" s="133">
        <v>63998</v>
      </c>
      <c r="JD13" s="16">
        <f>SUM(JE13:JI13)</f>
        <v>271145</v>
      </c>
      <c r="JE13" s="133">
        <v>55524</v>
      </c>
      <c r="JF13" s="133">
        <v>36845</v>
      </c>
      <c r="JG13" s="36">
        <v>47834</v>
      </c>
      <c r="JH13" s="36">
        <v>79067</v>
      </c>
      <c r="JI13" s="36">
        <v>51875</v>
      </c>
    </row>
    <row r="14" spans="1:269">
      <c r="A14" s="15" t="s">
        <v>263</v>
      </c>
      <c r="B14" s="39" t="s">
        <v>264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2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3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4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6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2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19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4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34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35"/>
        <v>51001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v>2847</v>
      </c>
      <c r="JA14" s="122">
        <v>4653</v>
      </c>
      <c r="JB14" s="133">
        <v>4004</v>
      </c>
      <c r="JC14" s="133">
        <v>8035</v>
      </c>
      <c r="JD14" s="16">
        <f>SUM(JE14:JI14)</f>
        <v>18033</v>
      </c>
      <c r="JE14" s="133">
        <v>4590</v>
      </c>
      <c r="JF14" s="133">
        <v>2628</v>
      </c>
      <c r="JG14" s="36">
        <v>3202</v>
      </c>
      <c r="JH14" s="36">
        <v>4859</v>
      </c>
      <c r="JI14" s="36">
        <v>2754</v>
      </c>
    </row>
    <row r="15" spans="1:269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2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3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4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6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2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19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4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34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35"/>
        <v>470107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v>27380</v>
      </c>
      <c r="JA15" s="122">
        <v>50843</v>
      </c>
      <c r="JB15" s="133">
        <v>42892</v>
      </c>
      <c r="JC15" s="133">
        <v>52466</v>
      </c>
      <c r="JD15" s="16">
        <f>SUM(JE15:JI15)</f>
        <v>230786</v>
      </c>
      <c r="JE15" s="133">
        <v>41877</v>
      </c>
      <c r="JF15" s="133">
        <v>40023</v>
      </c>
      <c r="JG15" s="36">
        <v>52503</v>
      </c>
      <c r="JH15" s="36">
        <v>56351</v>
      </c>
      <c r="JI15" s="36">
        <v>40032</v>
      </c>
    </row>
    <row r="16" spans="1:269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2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3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4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6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2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19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4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34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35"/>
        <v>311254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v>28962</v>
      </c>
      <c r="JA16" s="122">
        <v>36243</v>
      </c>
      <c r="JB16" s="133">
        <v>34322</v>
      </c>
      <c r="JC16" s="133">
        <v>44050</v>
      </c>
      <c r="JD16" s="16">
        <f>SUM(JE16:JI16)</f>
        <v>129554</v>
      </c>
      <c r="JE16" s="133">
        <v>20559</v>
      </c>
      <c r="JF16" s="133">
        <v>19836</v>
      </c>
      <c r="JG16" s="36">
        <v>30820</v>
      </c>
      <c r="JH16" s="36">
        <v>34441</v>
      </c>
      <c r="JI16" s="36">
        <v>23898</v>
      </c>
    </row>
    <row r="17" spans="1:269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2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3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4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6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2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19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4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34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35"/>
        <v>556745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v>53644</v>
      </c>
      <c r="JA17" s="122">
        <v>56021</v>
      </c>
      <c r="JB17" s="133">
        <v>45434</v>
      </c>
      <c r="JC17" s="133">
        <v>45529</v>
      </c>
      <c r="JD17" s="16">
        <f>SUM(JE17:JI17)</f>
        <v>198632</v>
      </c>
      <c r="JE17" s="133">
        <v>36950</v>
      </c>
      <c r="JF17" s="133">
        <v>35286</v>
      </c>
      <c r="JG17" s="36">
        <v>40085</v>
      </c>
      <c r="JH17" s="36">
        <v>47256</v>
      </c>
      <c r="JI17" s="36">
        <v>39055</v>
      </c>
    </row>
    <row r="18" spans="1:269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2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3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4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6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2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19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4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34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35"/>
        <v>295461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v>25056</v>
      </c>
      <c r="JA18" s="122">
        <v>29294</v>
      </c>
      <c r="JB18" s="133">
        <v>24639</v>
      </c>
      <c r="JC18" s="133">
        <v>29905</v>
      </c>
      <c r="JD18" s="16">
        <f>SUM(JE18:JI18)</f>
        <v>104289</v>
      </c>
      <c r="JE18" s="133">
        <v>19515</v>
      </c>
      <c r="JF18" s="133">
        <v>21133</v>
      </c>
      <c r="JG18" s="36">
        <v>21955</v>
      </c>
      <c r="JH18" s="36">
        <v>24278</v>
      </c>
      <c r="JI18" s="36">
        <v>17408</v>
      </c>
    </row>
    <row r="19" spans="1:269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2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3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4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6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2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19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4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34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35"/>
        <v>221548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v>17682</v>
      </c>
      <c r="JA19" s="122">
        <v>22933</v>
      </c>
      <c r="JB19" s="133">
        <v>24470</v>
      </c>
      <c r="JC19" s="133">
        <v>39957</v>
      </c>
      <c r="JD19" s="16">
        <f>SUM(JE19:JI19)</f>
        <v>81100</v>
      </c>
      <c r="JE19" s="133">
        <v>9797</v>
      </c>
      <c r="JF19" s="133">
        <v>8923</v>
      </c>
      <c r="JG19" s="36">
        <v>21002</v>
      </c>
      <c r="JH19" s="36">
        <v>22912</v>
      </c>
      <c r="JI19" s="36">
        <v>18466</v>
      </c>
    </row>
    <row r="20" spans="1:269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2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3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4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6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2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19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4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34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35"/>
        <v>2997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v>293</v>
      </c>
      <c r="JA20" s="122">
        <v>205</v>
      </c>
      <c r="JB20" s="133">
        <v>234</v>
      </c>
      <c r="JC20" s="133">
        <v>656</v>
      </c>
      <c r="JD20" s="16">
        <f>SUM(JE20:JI20)</f>
        <v>1302</v>
      </c>
      <c r="JE20" s="133">
        <v>183</v>
      </c>
      <c r="JF20" s="133">
        <v>192</v>
      </c>
      <c r="JG20" s="36">
        <v>510</v>
      </c>
      <c r="JH20" s="36">
        <v>234</v>
      </c>
      <c r="JI20" s="36">
        <v>183</v>
      </c>
    </row>
    <row r="21" spans="1:269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2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3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4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6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2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19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4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34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35"/>
        <v>68458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v>5735</v>
      </c>
      <c r="JA21" s="122">
        <v>5916</v>
      </c>
      <c r="JB21" s="133">
        <v>5375</v>
      </c>
      <c r="JC21" s="133">
        <v>6133</v>
      </c>
      <c r="JD21" s="16">
        <f>SUM(JE21:JI21)</f>
        <v>29727</v>
      </c>
      <c r="JE21" s="133">
        <v>5521</v>
      </c>
      <c r="JF21" s="133">
        <v>5787</v>
      </c>
      <c r="JG21" s="36">
        <v>6679</v>
      </c>
      <c r="JH21" s="36">
        <v>5898</v>
      </c>
      <c r="JI21" s="36">
        <v>5842</v>
      </c>
    </row>
    <row r="22" spans="1:269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2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3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4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6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2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19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4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34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35"/>
        <v>8062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v>752</v>
      </c>
      <c r="JA22" s="122">
        <v>700</v>
      </c>
      <c r="JB22" s="133">
        <v>792</v>
      </c>
      <c r="JC22" s="133">
        <v>914</v>
      </c>
      <c r="JD22" s="16">
        <f>SUM(JE22:JI22)</f>
        <v>3333</v>
      </c>
      <c r="JE22" s="133">
        <v>609</v>
      </c>
      <c r="JF22" s="133">
        <v>601</v>
      </c>
      <c r="JG22" s="36">
        <v>615</v>
      </c>
      <c r="JH22" s="36">
        <v>849</v>
      </c>
      <c r="JI22" s="36">
        <v>659</v>
      </c>
    </row>
    <row r="23" spans="1:269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2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3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4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6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2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19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4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34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35"/>
        <v>251402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v>23921</v>
      </c>
      <c r="JA23" s="122">
        <v>28558</v>
      </c>
      <c r="JB23" s="133">
        <v>22552</v>
      </c>
      <c r="JC23" s="133">
        <v>18632</v>
      </c>
      <c r="JD23" s="16">
        <f>SUM(JE23:JI23)</f>
        <v>113976</v>
      </c>
      <c r="JE23" s="133">
        <v>13193</v>
      </c>
      <c r="JF23" s="133">
        <v>19021</v>
      </c>
      <c r="JG23" s="36">
        <v>25159</v>
      </c>
      <c r="JH23" s="36">
        <v>31324</v>
      </c>
      <c r="JI23" s="36">
        <v>25279</v>
      </c>
    </row>
    <row r="24" spans="1:269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2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3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4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6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2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19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4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34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35"/>
        <v>1034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v>87</v>
      </c>
      <c r="JA24" s="122">
        <v>53</v>
      </c>
      <c r="JB24" s="133">
        <v>45</v>
      </c>
      <c r="JC24" s="133">
        <v>52</v>
      </c>
      <c r="JD24" s="16">
        <f>SUM(JE24:JI24)</f>
        <v>423</v>
      </c>
      <c r="JE24" s="133">
        <v>70</v>
      </c>
      <c r="JF24" s="133">
        <v>98</v>
      </c>
      <c r="JG24" s="36">
        <v>73</v>
      </c>
      <c r="JH24" s="36">
        <v>117</v>
      </c>
      <c r="JI24" s="36">
        <v>65</v>
      </c>
    </row>
    <row r="25" spans="1:269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2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3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4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6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2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19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4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34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35"/>
        <v>195911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v>21109</v>
      </c>
      <c r="JA25" s="122">
        <v>18281</v>
      </c>
      <c r="JB25" s="133">
        <v>15838</v>
      </c>
      <c r="JC25" s="133">
        <v>12832</v>
      </c>
      <c r="JD25" s="16">
        <f>SUM(JE25:JI25)</f>
        <v>57670</v>
      </c>
      <c r="JE25" s="133">
        <v>12461</v>
      </c>
      <c r="JF25" s="133">
        <v>12446</v>
      </c>
      <c r="JG25" s="36">
        <v>11805</v>
      </c>
      <c r="JH25" s="36">
        <v>9518</v>
      </c>
      <c r="JI25" s="36">
        <v>11440</v>
      </c>
    </row>
    <row r="26" spans="1:269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2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3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4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6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2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19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4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34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35"/>
        <v>20789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v>1786</v>
      </c>
      <c r="JA26" s="122">
        <v>1324</v>
      </c>
      <c r="JB26" s="133">
        <v>1010</v>
      </c>
      <c r="JC26" s="133">
        <v>1253</v>
      </c>
      <c r="JD26" s="16">
        <f>SUM(JE26:JI26)</f>
        <v>7166</v>
      </c>
      <c r="JE26" s="133">
        <v>1253</v>
      </c>
      <c r="JF26" s="133">
        <v>1265</v>
      </c>
      <c r="JG26" s="36">
        <v>1456</v>
      </c>
      <c r="JH26" s="36">
        <v>1426</v>
      </c>
      <c r="JI26" s="36">
        <v>1766</v>
      </c>
    </row>
    <row r="27" spans="1:269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2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3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4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6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2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19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4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34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35"/>
        <v>12517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v>996</v>
      </c>
      <c r="JA27" s="122">
        <v>1248</v>
      </c>
      <c r="JB27" s="133">
        <v>1006</v>
      </c>
      <c r="JC27" s="133">
        <v>878</v>
      </c>
      <c r="JD27" s="16">
        <f>SUM(JE27:JI27)</f>
        <v>5670</v>
      </c>
      <c r="JE27" s="133">
        <v>900</v>
      </c>
      <c r="JF27" s="133">
        <v>1341</v>
      </c>
      <c r="JG27" s="36">
        <v>1292</v>
      </c>
      <c r="JH27" s="36">
        <v>1071</v>
      </c>
      <c r="JI27" s="36">
        <v>1066</v>
      </c>
    </row>
    <row r="28" spans="1:269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2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3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4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6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2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19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4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34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35"/>
        <v>22153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v>1818</v>
      </c>
      <c r="JA28" s="122">
        <v>1317</v>
      </c>
      <c r="JB28" s="133">
        <v>1944</v>
      </c>
      <c r="JC28" s="133">
        <v>1589</v>
      </c>
      <c r="JD28" s="16">
        <f>SUM(JE28:JI28)</f>
        <v>9225</v>
      </c>
      <c r="JE28" s="133">
        <v>1286</v>
      </c>
      <c r="JF28" s="133">
        <v>1520</v>
      </c>
      <c r="JG28" s="36">
        <v>2379</v>
      </c>
      <c r="JH28" s="36">
        <v>1910</v>
      </c>
      <c r="JI28" s="36">
        <v>2130</v>
      </c>
    </row>
    <row r="29" spans="1:269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2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3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4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6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2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19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4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34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35"/>
        <v>13172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v>1155</v>
      </c>
      <c r="JA29" s="122">
        <v>1281</v>
      </c>
      <c r="JB29" s="133">
        <v>1023</v>
      </c>
      <c r="JC29" s="133">
        <v>790</v>
      </c>
      <c r="JD29" s="16">
        <f>SUM(JE29:JI29)</f>
        <v>5329</v>
      </c>
      <c r="JE29" s="133">
        <v>786</v>
      </c>
      <c r="JF29" s="133">
        <v>1160</v>
      </c>
      <c r="JG29" s="36">
        <v>1224</v>
      </c>
      <c r="JH29" s="36">
        <v>1108</v>
      </c>
      <c r="JI29" s="36">
        <v>1051</v>
      </c>
    </row>
    <row r="30" spans="1:269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2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3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4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6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2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19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4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34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35"/>
        <v>682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v>70</v>
      </c>
      <c r="JA30" s="122">
        <v>81</v>
      </c>
      <c r="JB30" s="133">
        <v>45</v>
      </c>
      <c r="JC30" s="133">
        <v>58</v>
      </c>
      <c r="JD30" s="16">
        <f>SUM(JE30:JI30)</f>
        <v>256</v>
      </c>
      <c r="JE30" s="133">
        <v>57</v>
      </c>
      <c r="JF30" s="133">
        <v>37</v>
      </c>
      <c r="JG30" s="36">
        <v>57</v>
      </c>
      <c r="JH30" s="36">
        <v>55</v>
      </c>
      <c r="JI30" s="36">
        <v>50</v>
      </c>
    </row>
    <row r="31" spans="1:269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2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3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4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6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2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19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4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34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35"/>
        <v>30002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v>2512</v>
      </c>
      <c r="JA31" s="122">
        <v>2279</v>
      </c>
      <c r="JB31" s="133">
        <v>1420</v>
      </c>
      <c r="JC31" s="133">
        <v>2297</v>
      </c>
      <c r="JD31" s="16">
        <f>SUM(JE31:JI31)</f>
        <v>14542</v>
      </c>
      <c r="JE31" s="133">
        <v>2156</v>
      </c>
      <c r="JF31" s="133">
        <v>2293</v>
      </c>
      <c r="JG31" s="36">
        <v>1862</v>
      </c>
      <c r="JH31" s="36">
        <v>3853</v>
      </c>
      <c r="JI31" s="36">
        <v>4378</v>
      </c>
    </row>
    <row r="32" spans="1:269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2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3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4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6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2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19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4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34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35"/>
        <v>484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v>86</v>
      </c>
      <c r="JA32" s="122">
        <v>96</v>
      </c>
      <c r="JB32" s="133">
        <v>59</v>
      </c>
      <c r="JC32" s="133">
        <v>37</v>
      </c>
      <c r="JD32" s="16">
        <f>SUM(JE32:JI32)</f>
        <v>221</v>
      </c>
      <c r="JE32" s="133">
        <v>42</v>
      </c>
      <c r="JF32" s="133">
        <v>33</v>
      </c>
      <c r="JG32" s="36">
        <v>37</v>
      </c>
      <c r="JH32" s="36">
        <v>34</v>
      </c>
      <c r="JI32" s="36">
        <v>75</v>
      </c>
    </row>
    <row r="33" spans="1:269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2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3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4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6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2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19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4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34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35"/>
        <v>207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v>14</v>
      </c>
      <c r="JA33" s="122">
        <v>25</v>
      </c>
      <c r="JB33" s="133">
        <v>14</v>
      </c>
      <c r="JC33" s="133">
        <v>16</v>
      </c>
      <c r="JD33" s="16">
        <f>SUM(JE33:JI33)</f>
        <v>118</v>
      </c>
      <c r="JE33" s="133">
        <v>20</v>
      </c>
      <c r="JF33" s="133">
        <v>7</v>
      </c>
      <c r="JG33" s="36">
        <v>17</v>
      </c>
      <c r="JH33" s="36">
        <v>29</v>
      </c>
      <c r="JI33" s="36">
        <v>45</v>
      </c>
    </row>
    <row r="34" spans="1:269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2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3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4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6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2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19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4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34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35"/>
        <v>79165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v>6526</v>
      </c>
      <c r="JA34" s="122">
        <v>6743</v>
      </c>
      <c r="JB34" s="133">
        <v>6488</v>
      </c>
      <c r="JC34" s="133">
        <v>7878</v>
      </c>
      <c r="JD34" s="16">
        <f>SUM(JE34:JI34)</f>
        <v>37549</v>
      </c>
      <c r="JE34" s="133">
        <v>8520</v>
      </c>
      <c r="JF34" s="133">
        <v>7286</v>
      </c>
      <c r="JG34" s="36">
        <v>8627</v>
      </c>
      <c r="JH34" s="36">
        <v>6771</v>
      </c>
      <c r="JI34" s="36">
        <v>6345</v>
      </c>
    </row>
    <row r="35" spans="1:269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 t="s">
        <v>307</v>
      </c>
      <c r="EJ35" s="25"/>
      <c r="EK35" s="25"/>
      <c r="EL35" s="25"/>
      <c r="EM35" s="25"/>
      <c r="EN35" s="25"/>
      <c r="EO35" s="25"/>
      <c r="EP35" s="25"/>
      <c r="EQ35" s="16">
        <f t="shared" si="22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3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4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6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2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19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">
        <v>1079</v>
      </c>
      <c r="JA35" s="122" t="s">
        <v>1079</v>
      </c>
      <c r="JB35" s="133" t="s">
        <v>1079</v>
      </c>
      <c r="JC35" s="133" t="s">
        <v>1079</v>
      </c>
      <c r="JD35" s="16"/>
      <c r="JE35" s="133" t="s">
        <v>1079</v>
      </c>
      <c r="JF35" s="133" t="s">
        <v>1079</v>
      </c>
      <c r="JG35" s="36" t="s">
        <v>1079</v>
      </c>
      <c r="JH35" s="36" t="s">
        <v>1079</v>
      </c>
      <c r="JI35" s="36" t="s">
        <v>1079</v>
      </c>
    </row>
    <row r="36" spans="1:269">
      <c r="A36" s="15" t="s">
        <v>308</v>
      </c>
      <c r="B36" s="39" t="s">
        <v>309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2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3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4"/>
        <v>1875157</v>
      </c>
      <c r="FR36" s="25">
        <f t="shared" ref="FR36:GC36" si="36">SUM(FR37:FR38)</f>
        <v>91252</v>
      </c>
      <c r="FS36" s="25">
        <f t="shared" si="36"/>
        <v>140571</v>
      </c>
      <c r="FT36" s="33">
        <f t="shared" si="36"/>
        <v>141457</v>
      </c>
      <c r="FU36" s="25">
        <f t="shared" si="36"/>
        <v>147680</v>
      </c>
      <c r="FV36" s="25">
        <f t="shared" si="36"/>
        <v>154066</v>
      </c>
      <c r="FW36" s="33">
        <f t="shared" si="36"/>
        <v>150119</v>
      </c>
      <c r="FX36" s="25">
        <f t="shared" si="36"/>
        <v>195188</v>
      </c>
      <c r="FY36" s="41">
        <f t="shared" si="36"/>
        <v>241987</v>
      </c>
      <c r="FZ36" s="41">
        <f t="shared" si="36"/>
        <v>176196</v>
      </c>
      <c r="GA36" s="41">
        <f t="shared" si="36"/>
        <v>181428</v>
      </c>
      <c r="GB36" s="25">
        <f t="shared" si="36"/>
        <v>136152</v>
      </c>
      <c r="GC36" s="25">
        <f t="shared" si="36"/>
        <v>119061</v>
      </c>
      <c r="GD36" s="16">
        <f t="shared" si="26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2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37">SUM(GW37:GW38)</f>
        <v>234482</v>
      </c>
      <c r="GX36" s="24">
        <f t="shared" si="37"/>
        <v>322917</v>
      </c>
      <c r="GY36" s="24">
        <f t="shared" si="37"/>
        <v>359065</v>
      </c>
      <c r="GZ36" s="24">
        <f t="shared" si="37"/>
        <v>283402</v>
      </c>
      <c r="HA36" s="24">
        <f t="shared" si="37"/>
        <v>279440</v>
      </c>
      <c r="HB36" s="24">
        <f t="shared" si="37"/>
        <v>204533</v>
      </c>
      <c r="HC36" s="24">
        <f t="shared" si="37"/>
        <v>195997</v>
      </c>
      <c r="HD36" s="16">
        <f t="shared" si="19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4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34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35"/>
        <v>8067722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f>SUM(IZ37:IZ38)</f>
        <v>726266</v>
      </c>
      <c r="JA36" s="130">
        <f t="shared" ref="JA36:JC36" si="38">SUM(JA37:JA38)</f>
        <v>680918</v>
      </c>
      <c r="JB36" s="130">
        <f t="shared" si="38"/>
        <v>516956</v>
      </c>
      <c r="JC36" s="130">
        <f t="shared" si="38"/>
        <v>535536</v>
      </c>
      <c r="JD36" s="16">
        <f>SUM(JE36:JI36)</f>
        <v>1997985</v>
      </c>
      <c r="JE36" s="133">
        <v>565243</v>
      </c>
      <c r="JF36" s="133">
        <v>590790</v>
      </c>
      <c r="JG36" s="36">
        <v>360782</v>
      </c>
      <c r="JH36" s="36">
        <v>227811</v>
      </c>
      <c r="JI36" s="36">
        <v>253359</v>
      </c>
    </row>
    <row r="37" spans="1:269">
      <c r="A37" s="15" t="s">
        <v>310</v>
      </c>
      <c r="B37" s="39" t="s">
        <v>311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-923960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2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3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4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6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2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19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4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34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35"/>
        <v>7808178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v>699301</v>
      </c>
      <c r="JA37" s="122">
        <v>658252</v>
      </c>
      <c r="JB37" s="133">
        <v>512952</v>
      </c>
      <c r="JC37" s="133">
        <v>519401</v>
      </c>
      <c r="JD37" s="42">
        <f>SUM(JE37:JI37)</f>
        <v>1875271</v>
      </c>
      <c r="JE37" s="133">
        <v>548289</v>
      </c>
      <c r="JF37" s="133">
        <v>559306</v>
      </c>
      <c r="JG37" s="36">
        <v>333482</v>
      </c>
      <c r="JH37" s="36">
        <v>204343</v>
      </c>
      <c r="JI37" s="36">
        <v>229851</v>
      </c>
    </row>
    <row r="38" spans="1:269">
      <c r="A38" s="15" t="s">
        <v>312</v>
      </c>
      <c r="B38" s="39" t="s">
        <v>313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-144965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2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3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4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6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2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19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4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34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35"/>
        <v>259544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v>26965</v>
      </c>
      <c r="JA38" s="122">
        <v>22666</v>
      </c>
      <c r="JB38" s="133">
        <v>4004</v>
      </c>
      <c r="JC38" s="133">
        <v>16135</v>
      </c>
      <c r="JD38" s="42">
        <f>SUM(JE38:JI38)</f>
        <v>122714</v>
      </c>
      <c r="JE38" s="133">
        <v>16954</v>
      </c>
      <c r="JF38" s="133">
        <v>31484</v>
      </c>
      <c r="JG38" s="36">
        <v>27300</v>
      </c>
      <c r="JH38" s="36">
        <v>23468</v>
      </c>
      <c r="JI38" s="36">
        <v>23508</v>
      </c>
    </row>
    <row r="39" spans="1:269">
      <c r="A39" s="15" t="s">
        <v>314</v>
      </c>
      <c r="B39" s="39" t="s">
        <v>315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2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3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4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6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2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4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">
        <v>1079</v>
      </c>
      <c r="JA39" s="122" t="s">
        <v>1079</v>
      </c>
      <c r="JB39" s="133" t="s">
        <v>1079</v>
      </c>
      <c r="JC39" s="133" t="s">
        <v>1079</v>
      </c>
      <c r="JD39" s="16"/>
      <c r="JE39" s="133" t="s">
        <v>1079</v>
      </c>
      <c r="JF39" s="133" t="s">
        <v>1079</v>
      </c>
      <c r="JG39" s="36" t="s">
        <v>1079</v>
      </c>
      <c r="JH39" s="36" t="s">
        <v>1079</v>
      </c>
      <c r="JI39" s="36" t="s">
        <v>1079</v>
      </c>
    </row>
    <row r="40" spans="1:269">
      <c r="A40" s="15" t="s">
        <v>316</v>
      </c>
      <c r="B40" s="39" t="s">
        <v>317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2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3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4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6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2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4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">
        <v>1079</v>
      </c>
      <c r="JA40" s="122" t="s">
        <v>1079</v>
      </c>
      <c r="JB40" s="133" t="s">
        <v>1079</v>
      </c>
      <c r="JC40" s="133" t="s">
        <v>1079</v>
      </c>
      <c r="JD40" s="16"/>
      <c r="JE40" s="133" t="s">
        <v>1079</v>
      </c>
      <c r="JF40" s="133" t="s">
        <v>1079</v>
      </c>
      <c r="JG40" s="36" t="s">
        <v>1079</v>
      </c>
      <c r="JH40" s="36" t="s">
        <v>1079</v>
      </c>
      <c r="JI40" s="36" t="s">
        <v>1079</v>
      </c>
    </row>
    <row r="41" spans="1:269">
      <c r="A41" s="15" t="s">
        <v>318</v>
      </c>
      <c r="B41" s="39" t="s">
        <v>319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2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3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4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6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2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4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">
        <v>1079</v>
      </c>
      <c r="JA41" s="122" t="s">
        <v>1079</v>
      </c>
      <c r="JB41" s="133" t="s">
        <v>1079</v>
      </c>
      <c r="JC41" s="133" t="s">
        <v>1079</v>
      </c>
      <c r="JD41" s="16"/>
      <c r="JE41" s="133" t="s">
        <v>1079</v>
      </c>
      <c r="JF41" s="133" t="s">
        <v>1079</v>
      </c>
      <c r="JG41" s="36" t="s">
        <v>1079</v>
      </c>
      <c r="JH41" s="36" t="s">
        <v>1079</v>
      </c>
      <c r="JI41" s="36" t="s">
        <v>1079</v>
      </c>
    </row>
    <row r="42" spans="1:269">
      <c r="A42" s="50" t="s">
        <v>320</v>
      </c>
      <c r="B42" s="39" t="s">
        <v>321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2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3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4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6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2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19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4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34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35"/>
        <v>1393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v>149</v>
      </c>
      <c r="JA42" s="122">
        <v>144</v>
      </c>
      <c r="JB42" s="133">
        <v>144</v>
      </c>
      <c r="JC42" s="133">
        <v>70</v>
      </c>
      <c r="JD42" s="16">
        <f>SUM(JE42:JI42)</f>
        <v>470</v>
      </c>
      <c r="JE42" s="133">
        <v>78</v>
      </c>
      <c r="JF42" s="133">
        <v>77</v>
      </c>
      <c r="JG42" s="36">
        <v>111</v>
      </c>
      <c r="JH42" s="36">
        <v>91</v>
      </c>
      <c r="JI42" s="36">
        <v>113</v>
      </c>
    </row>
    <row r="43" spans="1:269">
      <c r="A43" s="15" t="s">
        <v>322</v>
      </c>
      <c r="B43" s="39" t="s">
        <v>323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2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3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4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6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2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4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">
        <v>1079</v>
      </c>
      <c r="JA43" s="122" t="s">
        <v>1079</v>
      </c>
      <c r="JB43" s="133" t="s">
        <v>1079</v>
      </c>
      <c r="JC43" s="133" t="s">
        <v>1079</v>
      </c>
      <c r="JD43" s="16"/>
      <c r="JE43" s="133" t="s">
        <v>1079</v>
      </c>
      <c r="JF43" s="133" t="s">
        <v>1079</v>
      </c>
      <c r="JG43" s="36" t="s">
        <v>1079</v>
      </c>
      <c r="JH43" s="36" t="s">
        <v>1079</v>
      </c>
      <c r="JI43" s="36" t="s">
        <v>1079</v>
      </c>
    </row>
    <row r="44" spans="1:269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2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4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">
        <v>1079</v>
      </c>
      <c r="JA44" s="122" t="s">
        <v>1079</v>
      </c>
      <c r="JB44" s="133" t="s">
        <v>1079</v>
      </c>
      <c r="JC44" s="133" t="s">
        <v>1079</v>
      </c>
      <c r="JD44" s="16"/>
      <c r="JE44" s="133" t="s">
        <v>1079</v>
      </c>
      <c r="JF44" s="133" t="s">
        <v>1079</v>
      </c>
      <c r="JG44" s="36"/>
      <c r="JH44" s="36"/>
      <c r="JI44" s="36"/>
    </row>
    <row r="45" spans="1:269" ht="17.25" thickBot="1">
      <c r="A45" s="9" t="s">
        <v>324</v>
      </c>
      <c r="B45" s="9" t="s">
        <v>325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39">SUM(EE47:EE70)</f>
        <v>4125</v>
      </c>
      <c r="EF45" s="10">
        <f t="shared" si="39"/>
        <v>3965</v>
      </c>
      <c r="EG45" s="10">
        <f t="shared" si="39"/>
        <v>5035</v>
      </c>
      <c r="EH45" s="10">
        <f t="shared" si="39"/>
        <v>5105</v>
      </c>
      <c r="EI45" s="10">
        <f t="shared" si="39"/>
        <v>5243</v>
      </c>
      <c r="EJ45" s="10">
        <f t="shared" si="39"/>
        <v>5908</v>
      </c>
      <c r="EK45" s="10">
        <f t="shared" si="39"/>
        <v>5435</v>
      </c>
      <c r="EL45" s="10">
        <f t="shared" si="39"/>
        <v>6006</v>
      </c>
      <c r="EM45" s="10">
        <f t="shared" si="39"/>
        <v>5478</v>
      </c>
      <c r="EN45" s="10">
        <f t="shared" si="39"/>
        <v>7118</v>
      </c>
      <c r="EO45" s="10">
        <f t="shared" si="39"/>
        <v>5409</v>
      </c>
      <c r="EP45" s="10">
        <f t="shared" si="39"/>
        <v>4782</v>
      </c>
      <c r="EQ45" s="9">
        <f t="shared" ref="EQ45:EQ69" si="40">SUM(ER45:FC45)</f>
        <v>74218</v>
      </c>
      <c r="ER45" s="10">
        <f>SUM(ER47:ER70)</f>
        <v>5481</v>
      </c>
      <c r="ES45" s="10">
        <v>5440</v>
      </c>
      <c r="ET45" s="10">
        <f t="shared" ref="ET45:FB45" si="41">SUM(ET47:ET70)</f>
        <v>6542</v>
      </c>
      <c r="EU45" s="10">
        <f t="shared" si="41"/>
        <v>6028</v>
      </c>
      <c r="EV45" s="10">
        <f t="shared" si="41"/>
        <v>6162</v>
      </c>
      <c r="EW45" s="10">
        <f t="shared" si="41"/>
        <v>6422</v>
      </c>
      <c r="EX45" s="10">
        <f t="shared" si="41"/>
        <v>7690</v>
      </c>
      <c r="EY45" s="10">
        <f t="shared" si="41"/>
        <v>6433</v>
      </c>
      <c r="EZ45" s="10">
        <f t="shared" si="41"/>
        <v>5855</v>
      </c>
      <c r="FA45" s="10">
        <f t="shared" si="41"/>
        <v>7177</v>
      </c>
      <c r="FB45" s="10">
        <f t="shared" si="41"/>
        <v>5835</v>
      </c>
      <c r="FC45" s="10">
        <f>SUM(FC47:FC68)</f>
        <v>5153</v>
      </c>
      <c r="FD45" s="9">
        <f t="shared" ref="FD45:FD69" si="42">SUM(FE45:FP45)</f>
        <v>69461</v>
      </c>
      <c r="FE45" s="10">
        <f t="shared" ref="FE45:FP45" si="43">SUM(FE47:FE68)</f>
        <v>4453</v>
      </c>
      <c r="FF45" s="10">
        <f t="shared" si="43"/>
        <v>5196</v>
      </c>
      <c r="FG45" s="10">
        <f t="shared" si="43"/>
        <v>5477</v>
      </c>
      <c r="FH45" s="10">
        <f t="shared" si="43"/>
        <v>4896</v>
      </c>
      <c r="FI45" s="10">
        <f t="shared" si="43"/>
        <v>5392</v>
      </c>
      <c r="FJ45" s="10">
        <f t="shared" si="43"/>
        <v>5638</v>
      </c>
      <c r="FK45" s="10">
        <f t="shared" si="43"/>
        <v>5658</v>
      </c>
      <c r="FL45" s="10">
        <f t="shared" si="43"/>
        <v>6572</v>
      </c>
      <c r="FM45" s="10">
        <f t="shared" si="43"/>
        <v>5888</v>
      </c>
      <c r="FN45" s="10">
        <f t="shared" si="43"/>
        <v>8048</v>
      </c>
      <c r="FO45" s="10">
        <f t="shared" si="43"/>
        <v>6679</v>
      </c>
      <c r="FP45" s="10">
        <f t="shared" si="43"/>
        <v>5564</v>
      </c>
      <c r="FQ45" s="9">
        <f t="shared" ref="FQ45:FQ69" si="44">SUM(FR45:GC45)</f>
        <v>89292</v>
      </c>
      <c r="FR45" s="10">
        <f t="shared" ref="FR45:GC45" si="45">SUM(FR47:FR68)</f>
        <v>5533</v>
      </c>
      <c r="FS45" s="10">
        <f t="shared" si="45"/>
        <v>5180</v>
      </c>
      <c r="FT45" s="11">
        <f t="shared" si="45"/>
        <v>7188</v>
      </c>
      <c r="FU45" s="10">
        <f t="shared" si="45"/>
        <v>7288</v>
      </c>
      <c r="FV45" s="10">
        <f t="shared" si="45"/>
        <v>7237</v>
      </c>
      <c r="FW45" s="12">
        <f t="shared" si="45"/>
        <v>8037</v>
      </c>
      <c r="FX45" s="10">
        <f t="shared" si="45"/>
        <v>8583</v>
      </c>
      <c r="FY45" s="12">
        <f t="shared" si="45"/>
        <v>8265</v>
      </c>
      <c r="FZ45" s="10">
        <f t="shared" si="45"/>
        <v>7163</v>
      </c>
      <c r="GA45" s="12">
        <f t="shared" si="45"/>
        <v>9282</v>
      </c>
      <c r="GB45" s="10">
        <f t="shared" si="45"/>
        <v>9008</v>
      </c>
      <c r="GC45" s="10">
        <f t="shared" si="45"/>
        <v>6528</v>
      </c>
      <c r="GD45" s="9">
        <f t="shared" ref="GD45:GD69" si="46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2"/>
        <v>122191</v>
      </c>
      <c r="GR45" s="10">
        <f>SUM(GR47:GR68)</f>
        <v>7630</v>
      </c>
      <c r="GS45" s="10">
        <f>SUM(GS47:GS68)</f>
        <v>9910</v>
      </c>
      <c r="GT45" s="10">
        <f t="shared" ref="GT45:HA45" si="47">SUM(GT47:GT69)</f>
        <v>11081</v>
      </c>
      <c r="GU45" s="10">
        <f t="shared" si="47"/>
        <v>10615</v>
      </c>
      <c r="GV45" s="10">
        <f t="shared" si="47"/>
        <v>10880</v>
      </c>
      <c r="GW45" s="10">
        <f t="shared" si="47"/>
        <v>11165</v>
      </c>
      <c r="GX45" s="10">
        <f t="shared" si="47"/>
        <v>10078</v>
      </c>
      <c r="GY45" s="10">
        <f t="shared" si="47"/>
        <v>9885</v>
      </c>
      <c r="GZ45" s="10">
        <f t="shared" si="47"/>
        <v>10594</v>
      </c>
      <c r="HA45" s="10">
        <f t="shared" si="47"/>
        <v>11730</v>
      </c>
      <c r="HB45" s="10">
        <f>SUM(HB47:HB69)</f>
        <v>10143</v>
      </c>
      <c r="HC45" s="10">
        <f>SUM(HC47:HC69)</f>
        <v>8480</v>
      </c>
      <c r="HD45" s="9">
        <f t="shared" si="19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4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34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193593</v>
      </c>
      <c r="IR45" s="9">
        <f t="shared" ref="IR45:IZ45" si="48">SUM(IR47:IR68)</f>
        <v>13000</v>
      </c>
      <c r="IS45" s="9">
        <f t="shared" si="48"/>
        <v>13414</v>
      </c>
      <c r="IT45" s="9">
        <f t="shared" si="48"/>
        <v>17322</v>
      </c>
      <c r="IU45" s="9">
        <f t="shared" si="48"/>
        <v>16321</v>
      </c>
      <c r="IV45" s="9">
        <f t="shared" si="48"/>
        <v>16460</v>
      </c>
      <c r="IW45" s="9">
        <f t="shared" si="48"/>
        <v>14672</v>
      </c>
      <c r="IX45" s="9">
        <f t="shared" si="48"/>
        <v>18868</v>
      </c>
      <c r="IY45" s="9">
        <f t="shared" si="48"/>
        <v>19131</v>
      </c>
      <c r="IZ45" s="124">
        <f t="shared" si="48"/>
        <v>17566</v>
      </c>
      <c r="JA45" s="127">
        <f t="shared" ref="JA45" si="49">SUM(JA47:JA68)</f>
        <v>17347</v>
      </c>
      <c r="JB45" s="124">
        <f t="shared" ref="JB45:JC45" si="50">SUM(JB47:JB68)</f>
        <v>16524</v>
      </c>
      <c r="JC45" s="124">
        <f t="shared" si="50"/>
        <v>12968</v>
      </c>
      <c r="JD45" s="9">
        <f>SUM(JE45:JI45)</f>
        <v>83277</v>
      </c>
      <c r="JE45" s="9">
        <f t="shared" ref="JE45:JG45" si="51">SUM(JE47:JE68)</f>
        <v>14359</v>
      </c>
      <c r="JF45" s="9">
        <f t="shared" si="51"/>
        <v>15233</v>
      </c>
      <c r="JG45" s="9">
        <f t="shared" si="51"/>
        <v>18950</v>
      </c>
      <c r="JH45" s="9">
        <f>SUM(JH47:JH68)</f>
        <v>18076</v>
      </c>
      <c r="JI45" s="9">
        <f>SUM(JI47:JI68)</f>
        <v>16659</v>
      </c>
    </row>
    <row r="46" spans="1:269" ht="17.25" thickTop="1">
      <c r="A46" s="15"/>
      <c r="B46" s="51" t="s">
        <v>326</v>
      </c>
      <c r="C46" s="16"/>
      <c r="D46" s="16">
        <f t="shared" ref="D46:BO46" si="52">D48+D52+D58+D59+D61+D57</f>
        <v>4031</v>
      </c>
      <c r="E46" s="16">
        <f t="shared" si="52"/>
        <v>5090</v>
      </c>
      <c r="F46" s="16">
        <f t="shared" si="52"/>
        <v>3573</v>
      </c>
      <c r="G46" s="16">
        <f t="shared" si="52"/>
        <v>3255</v>
      </c>
      <c r="H46" s="16">
        <f t="shared" si="52"/>
        <v>2470</v>
      </c>
      <c r="I46" s="16">
        <f t="shared" si="52"/>
        <v>1569</v>
      </c>
      <c r="J46" s="16">
        <f t="shared" si="52"/>
        <v>1814</v>
      </c>
      <c r="K46" s="16">
        <f t="shared" si="52"/>
        <v>1855</v>
      </c>
      <c r="L46" s="16">
        <f t="shared" si="52"/>
        <v>1985</v>
      </c>
      <c r="M46" s="16">
        <f t="shared" si="52"/>
        <v>1561</v>
      </c>
      <c r="N46" s="16">
        <f t="shared" si="52"/>
        <v>1569</v>
      </c>
      <c r="O46" s="16">
        <f t="shared" si="52"/>
        <v>1738</v>
      </c>
      <c r="P46" s="16">
        <f t="shared" si="52"/>
        <v>1699</v>
      </c>
      <c r="Q46" s="16">
        <f t="shared" si="52"/>
        <v>2161</v>
      </c>
      <c r="R46" s="16">
        <f t="shared" si="52"/>
        <v>63</v>
      </c>
      <c r="S46" s="16">
        <f t="shared" si="52"/>
        <v>117</v>
      </c>
      <c r="T46" s="16">
        <f t="shared" si="52"/>
        <v>160</v>
      </c>
      <c r="U46" s="16">
        <f t="shared" si="52"/>
        <v>160</v>
      </c>
      <c r="V46" s="16">
        <f t="shared" si="52"/>
        <v>161</v>
      </c>
      <c r="W46" s="16">
        <f t="shared" si="52"/>
        <v>183</v>
      </c>
      <c r="X46" s="16">
        <f t="shared" si="52"/>
        <v>171</v>
      </c>
      <c r="Y46" s="16">
        <f t="shared" si="52"/>
        <v>183</v>
      </c>
      <c r="Z46" s="16">
        <f t="shared" si="52"/>
        <v>129</v>
      </c>
      <c r="AA46" s="16">
        <f t="shared" si="52"/>
        <v>508</v>
      </c>
      <c r="AB46" s="16">
        <f t="shared" si="52"/>
        <v>188</v>
      </c>
      <c r="AC46" s="16">
        <f t="shared" si="52"/>
        <v>138</v>
      </c>
      <c r="AD46" s="16">
        <f t="shared" si="52"/>
        <v>2269</v>
      </c>
      <c r="AE46" s="16">
        <f t="shared" si="52"/>
        <v>125</v>
      </c>
      <c r="AF46" s="16">
        <f t="shared" si="52"/>
        <v>145</v>
      </c>
      <c r="AG46" s="16">
        <f t="shared" si="52"/>
        <v>164</v>
      </c>
      <c r="AH46" s="16">
        <f t="shared" si="52"/>
        <v>381</v>
      </c>
      <c r="AI46" s="16">
        <f t="shared" si="52"/>
        <v>145</v>
      </c>
      <c r="AJ46" s="16">
        <f t="shared" si="52"/>
        <v>176</v>
      </c>
      <c r="AK46" s="16">
        <f t="shared" si="52"/>
        <v>218</v>
      </c>
      <c r="AL46" s="16">
        <f t="shared" si="52"/>
        <v>168</v>
      </c>
      <c r="AM46" s="16">
        <f t="shared" si="52"/>
        <v>231</v>
      </c>
      <c r="AN46" s="16">
        <f t="shared" si="52"/>
        <v>243</v>
      </c>
      <c r="AO46" s="16">
        <f t="shared" si="52"/>
        <v>216</v>
      </c>
      <c r="AP46" s="16">
        <f t="shared" si="52"/>
        <v>57</v>
      </c>
      <c r="AQ46" s="16">
        <f t="shared" si="52"/>
        <v>2225</v>
      </c>
      <c r="AR46" s="16">
        <f t="shared" si="52"/>
        <v>184</v>
      </c>
      <c r="AS46" s="16">
        <f t="shared" si="52"/>
        <v>167</v>
      </c>
      <c r="AT46" s="16">
        <f t="shared" si="52"/>
        <v>164</v>
      </c>
      <c r="AU46" s="16">
        <f t="shared" si="52"/>
        <v>124</v>
      </c>
      <c r="AV46" s="16">
        <f t="shared" si="52"/>
        <v>195</v>
      </c>
      <c r="AW46" s="16">
        <f t="shared" si="52"/>
        <v>161</v>
      </c>
      <c r="AX46" s="16">
        <f t="shared" si="52"/>
        <v>212</v>
      </c>
      <c r="AY46" s="16">
        <f t="shared" si="52"/>
        <v>177</v>
      </c>
      <c r="AZ46" s="16">
        <f t="shared" si="52"/>
        <v>161</v>
      </c>
      <c r="BA46" s="16">
        <f t="shared" si="52"/>
        <v>383</v>
      </c>
      <c r="BB46" s="16">
        <f t="shared" si="52"/>
        <v>235</v>
      </c>
      <c r="BC46" s="16">
        <f t="shared" si="52"/>
        <v>62</v>
      </c>
      <c r="BD46" s="16">
        <f t="shared" si="52"/>
        <v>1959</v>
      </c>
      <c r="BE46" s="16">
        <f t="shared" si="52"/>
        <v>143</v>
      </c>
      <c r="BF46" s="16">
        <f t="shared" si="52"/>
        <v>117</v>
      </c>
      <c r="BG46" s="16">
        <f t="shared" si="52"/>
        <v>116</v>
      </c>
      <c r="BH46" s="16">
        <f t="shared" si="52"/>
        <v>192</v>
      </c>
      <c r="BI46" s="16">
        <f t="shared" si="52"/>
        <v>238</v>
      </c>
      <c r="BJ46" s="16">
        <f t="shared" si="52"/>
        <v>185</v>
      </c>
      <c r="BK46" s="16">
        <f t="shared" si="52"/>
        <v>179</v>
      </c>
      <c r="BL46" s="16">
        <f t="shared" si="52"/>
        <v>183</v>
      </c>
      <c r="BM46" s="16">
        <f t="shared" si="52"/>
        <v>243</v>
      </c>
      <c r="BN46" s="16">
        <f t="shared" si="52"/>
        <v>175</v>
      </c>
      <c r="BO46" s="16">
        <f t="shared" si="52"/>
        <v>124</v>
      </c>
      <c r="BP46" s="16">
        <f t="shared" ref="BP46:EA46" si="53">BP48+BP52+BP58+BP59+BP61+BP57</f>
        <v>64</v>
      </c>
      <c r="BQ46" s="16">
        <f t="shared" si="53"/>
        <v>3333</v>
      </c>
      <c r="BR46" s="16">
        <f t="shared" si="53"/>
        <v>139</v>
      </c>
      <c r="BS46" s="16">
        <f t="shared" si="53"/>
        <v>84</v>
      </c>
      <c r="BT46" s="16">
        <f t="shared" si="53"/>
        <v>158</v>
      </c>
      <c r="BU46" s="16">
        <f t="shared" si="53"/>
        <v>233</v>
      </c>
      <c r="BV46" s="16">
        <f t="shared" si="53"/>
        <v>329</v>
      </c>
      <c r="BW46" s="16">
        <f t="shared" si="53"/>
        <v>273</v>
      </c>
      <c r="BX46" s="16">
        <f t="shared" si="53"/>
        <v>212</v>
      </c>
      <c r="BY46" s="16">
        <f t="shared" si="53"/>
        <v>180</v>
      </c>
      <c r="BZ46" s="16">
        <f t="shared" si="53"/>
        <v>1162</v>
      </c>
      <c r="CA46" s="16">
        <f t="shared" si="53"/>
        <v>380</v>
      </c>
      <c r="CB46" s="16">
        <f t="shared" si="53"/>
        <v>70</v>
      </c>
      <c r="CC46" s="16">
        <f t="shared" si="53"/>
        <v>113</v>
      </c>
      <c r="CD46" s="16">
        <f t="shared" si="53"/>
        <v>1656</v>
      </c>
      <c r="CE46" s="16">
        <f t="shared" si="53"/>
        <v>152</v>
      </c>
      <c r="CF46" s="16">
        <f t="shared" si="53"/>
        <v>98</v>
      </c>
      <c r="CG46" s="16">
        <f t="shared" si="53"/>
        <v>91</v>
      </c>
      <c r="CH46" s="16">
        <f t="shared" si="53"/>
        <v>53</v>
      </c>
      <c r="CI46" s="16">
        <f t="shared" si="53"/>
        <v>86</v>
      </c>
      <c r="CJ46" s="16">
        <f t="shared" si="53"/>
        <v>122</v>
      </c>
      <c r="CK46" s="16">
        <f t="shared" si="53"/>
        <v>154</v>
      </c>
      <c r="CL46" s="16">
        <f t="shared" si="53"/>
        <v>256</v>
      </c>
      <c r="CM46" s="16">
        <f t="shared" si="53"/>
        <v>205</v>
      </c>
      <c r="CN46" s="16">
        <f t="shared" si="53"/>
        <v>251</v>
      </c>
      <c r="CO46" s="16">
        <f t="shared" si="53"/>
        <v>69</v>
      </c>
      <c r="CP46" s="16">
        <f t="shared" si="53"/>
        <v>119</v>
      </c>
      <c r="CQ46" s="16">
        <f t="shared" si="53"/>
        <v>2575</v>
      </c>
      <c r="CR46" s="16">
        <f t="shared" si="53"/>
        <v>132</v>
      </c>
      <c r="CS46" s="16">
        <f t="shared" si="53"/>
        <v>166</v>
      </c>
      <c r="CT46" s="16">
        <f t="shared" si="53"/>
        <v>209</v>
      </c>
      <c r="CU46" s="16">
        <f t="shared" si="53"/>
        <v>262</v>
      </c>
      <c r="CV46" s="16">
        <f t="shared" si="53"/>
        <v>211</v>
      </c>
      <c r="CW46" s="16">
        <f t="shared" si="53"/>
        <v>226</v>
      </c>
      <c r="CX46" s="16">
        <f t="shared" si="53"/>
        <v>353</v>
      </c>
      <c r="CY46" s="16">
        <f t="shared" si="53"/>
        <v>183</v>
      </c>
      <c r="CZ46" s="16">
        <f t="shared" si="53"/>
        <v>254</v>
      </c>
      <c r="DA46" s="16">
        <f t="shared" si="53"/>
        <v>234</v>
      </c>
      <c r="DB46" s="16">
        <f t="shared" si="53"/>
        <v>186</v>
      </c>
      <c r="DC46" s="16">
        <f t="shared" si="53"/>
        <v>159</v>
      </c>
      <c r="DD46" s="16">
        <f t="shared" si="53"/>
        <v>3409</v>
      </c>
      <c r="DE46" s="16">
        <f t="shared" si="53"/>
        <v>100</v>
      </c>
      <c r="DF46" s="16">
        <f t="shared" si="53"/>
        <v>234</v>
      </c>
      <c r="DG46" s="16">
        <f t="shared" si="53"/>
        <v>213</v>
      </c>
      <c r="DH46" s="16">
        <f t="shared" si="53"/>
        <v>260</v>
      </c>
      <c r="DI46" s="16">
        <f t="shared" si="53"/>
        <v>310</v>
      </c>
      <c r="DJ46" s="16">
        <f t="shared" si="53"/>
        <v>277</v>
      </c>
      <c r="DK46" s="16">
        <f t="shared" si="53"/>
        <v>253</v>
      </c>
      <c r="DL46" s="16">
        <f t="shared" si="53"/>
        <v>420</v>
      </c>
      <c r="DM46" s="16">
        <f t="shared" si="53"/>
        <v>388</v>
      </c>
      <c r="DN46" s="16">
        <f t="shared" si="53"/>
        <v>164</v>
      </c>
      <c r="DO46" s="16">
        <f t="shared" si="53"/>
        <v>367</v>
      </c>
      <c r="DP46" s="16">
        <f t="shared" si="53"/>
        <v>423</v>
      </c>
      <c r="DQ46" s="16">
        <f t="shared" si="53"/>
        <v>3601</v>
      </c>
      <c r="DR46" s="16">
        <f t="shared" si="53"/>
        <v>173</v>
      </c>
      <c r="DS46" s="16">
        <f t="shared" si="53"/>
        <v>218</v>
      </c>
      <c r="DT46" s="16">
        <f t="shared" si="53"/>
        <v>264</v>
      </c>
      <c r="DU46" s="16">
        <f t="shared" si="53"/>
        <v>352</v>
      </c>
      <c r="DV46" s="16">
        <f t="shared" si="53"/>
        <v>298</v>
      </c>
      <c r="DW46" s="16">
        <f t="shared" si="53"/>
        <v>343</v>
      </c>
      <c r="DX46" s="16">
        <f t="shared" si="53"/>
        <v>278</v>
      </c>
      <c r="DY46" s="16">
        <f t="shared" si="53"/>
        <v>478</v>
      </c>
      <c r="DZ46" s="16">
        <f t="shared" si="53"/>
        <v>286</v>
      </c>
      <c r="EA46" s="16">
        <f t="shared" si="53"/>
        <v>326</v>
      </c>
      <c r="EB46" s="16">
        <f t="shared" ref="EB46:EC46" si="54">EB48+EB52+EB58+EB59+EB61+EB57</f>
        <v>363</v>
      </c>
      <c r="EC46" s="16">
        <f t="shared" si="54"/>
        <v>222</v>
      </c>
      <c r="ED46" s="16">
        <v>4856</v>
      </c>
      <c r="EE46" s="16">
        <f t="shared" ref="EE46:EP46" si="55">EE48+EE52+EE58+EE59+EE61+EE57</f>
        <v>295</v>
      </c>
      <c r="EF46" s="16">
        <f t="shared" si="55"/>
        <v>271</v>
      </c>
      <c r="EG46" s="16">
        <f t="shared" si="55"/>
        <v>382</v>
      </c>
      <c r="EH46" s="16">
        <f t="shared" si="55"/>
        <v>448</v>
      </c>
      <c r="EI46" s="16">
        <f t="shared" si="55"/>
        <v>572</v>
      </c>
      <c r="EJ46" s="16">
        <f t="shared" si="55"/>
        <v>554</v>
      </c>
      <c r="EK46" s="16">
        <f t="shared" si="55"/>
        <v>415</v>
      </c>
      <c r="EL46" s="16">
        <f t="shared" si="55"/>
        <v>473</v>
      </c>
      <c r="EM46" s="16">
        <f t="shared" si="55"/>
        <v>278</v>
      </c>
      <c r="EN46" s="16">
        <f t="shared" si="55"/>
        <v>419</v>
      </c>
      <c r="EO46" s="16">
        <f t="shared" si="55"/>
        <v>459</v>
      </c>
      <c r="EP46" s="16">
        <f t="shared" si="55"/>
        <v>290</v>
      </c>
      <c r="EQ46" s="16">
        <f t="shared" si="40"/>
        <v>5358</v>
      </c>
      <c r="ER46" s="16">
        <f t="shared" ref="ER46:FC46" si="56">ER48+ER52+ER58+ER59+ER61+ER57</f>
        <v>355</v>
      </c>
      <c r="ES46" s="16">
        <f t="shared" si="56"/>
        <v>330</v>
      </c>
      <c r="ET46" s="16">
        <f t="shared" si="56"/>
        <v>352</v>
      </c>
      <c r="EU46" s="16">
        <f t="shared" si="56"/>
        <v>373</v>
      </c>
      <c r="EV46" s="16">
        <f t="shared" si="56"/>
        <v>534</v>
      </c>
      <c r="EW46" s="16">
        <f t="shared" si="56"/>
        <v>582</v>
      </c>
      <c r="EX46" s="16">
        <f t="shared" si="56"/>
        <v>695</v>
      </c>
      <c r="EY46" s="16">
        <f t="shared" si="56"/>
        <v>534</v>
      </c>
      <c r="EZ46" s="16">
        <f t="shared" si="56"/>
        <v>161</v>
      </c>
      <c r="FA46" s="16">
        <f t="shared" si="56"/>
        <v>731</v>
      </c>
      <c r="FB46" s="16">
        <f t="shared" si="56"/>
        <v>374</v>
      </c>
      <c r="FC46" s="16">
        <f t="shared" si="56"/>
        <v>337</v>
      </c>
      <c r="FD46" s="16">
        <f t="shared" si="42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57">FG48+FG52+FG57+FG58+FG59+FG61</f>
        <v>397</v>
      </c>
      <c r="FH46" s="16">
        <f t="shared" si="57"/>
        <v>408</v>
      </c>
      <c r="FI46" s="16">
        <f t="shared" si="57"/>
        <v>515</v>
      </c>
      <c r="FJ46" s="16">
        <f t="shared" si="57"/>
        <v>505</v>
      </c>
      <c r="FK46" s="16">
        <f t="shared" si="57"/>
        <v>703</v>
      </c>
      <c r="FL46" s="16">
        <f t="shared" si="57"/>
        <v>511</v>
      </c>
      <c r="FM46" s="16">
        <f t="shared" si="57"/>
        <v>346</v>
      </c>
      <c r="FN46" s="16">
        <f t="shared" si="57"/>
        <v>602</v>
      </c>
      <c r="FO46" s="16">
        <f t="shared" si="57"/>
        <v>520</v>
      </c>
      <c r="FP46" s="16">
        <f t="shared" si="57"/>
        <v>322</v>
      </c>
      <c r="FQ46" s="16">
        <f t="shared" si="44"/>
        <v>8471</v>
      </c>
      <c r="FR46" s="16">
        <f t="shared" ref="FR46:GC46" si="58">FR48+FR52+FR58+FR59+FR61+FR57</f>
        <v>430</v>
      </c>
      <c r="FS46" s="16">
        <f t="shared" si="58"/>
        <v>472</v>
      </c>
      <c r="FT46" s="52">
        <f t="shared" si="58"/>
        <v>542</v>
      </c>
      <c r="FU46" s="16">
        <f t="shared" si="58"/>
        <v>691</v>
      </c>
      <c r="FV46" s="16">
        <f t="shared" si="58"/>
        <v>894</v>
      </c>
      <c r="FW46" s="53">
        <f t="shared" si="58"/>
        <v>648</v>
      </c>
      <c r="FX46" s="16">
        <f t="shared" si="58"/>
        <v>1233</v>
      </c>
      <c r="FY46" s="53">
        <f t="shared" si="58"/>
        <v>578</v>
      </c>
      <c r="FZ46" s="16">
        <f t="shared" si="58"/>
        <v>764</v>
      </c>
      <c r="GA46" s="53">
        <f t="shared" si="58"/>
        <v>947</v>
      </c>
      <c r="GB46" s="16">
        <f t="shared" si="58"/>
        <v>748</v>
      </c>
      <c r="GC46" s="16">
        <f t="shared" si="58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59">GF48+GF52+GF58+GF59+GF61+GF57</f>
        <v>750</v>
      </c>
      <c r="GG46" s="16">
        <f t="shared" si="59"/>
        <v>728</v>
      </c>
      <c r="GH46" s="16">
        <f t="shared" si="59"/>
        <v>1014</v>
      </c>
      <c r="GI46" s="16">
        <f t="shared" si="59"/>
        <v>1125</v>
      </c>
      <c r="GJ46" s="16">
        <f t="shared" si="59"/>
        <v>1089</v>
      </c>
      <c r="GK46" s="16">
        <f t="shared" si="59"/>
        <v>1752</v>
      </c>
      <c r="GL46" s="16">
        <f t="shared" si="59"/>
        <v>628</v>
      </c>
      <c r="GM46" s="16">
        <f t="shared" si="59"/>
        <v>1515</v>
      </c>
      <c r="GN46" s="16">
        <f t="shared" si="59"/>
        <v>1484</v>
      </c>
      <c r="GO46" s="16">
        <f t="shared" si="59"/>
        <v>1230</v>
      </c>
      <c r="GP46" s="16">
        <f t="shared" si="59"/>
        <v>704</v>
      </c>
      <c r="GQ46" s="16">
        <f t="shared" si="12"/>
        <v>14996</v>
      </c>
      <c r="GR46" s="16">
        <f t="shared" ref="GR46:HC46" si="60">GR61+GR59+GR48+GR52+GR57+GR58</f>
        <v>829</v>
      </c>
      <c r="GS46" s="16">
        <f t="shared" si="60"/>
        <v>802</v>
      </c>
      <c r="GT46" s="16">
        <f t="shared" si="60"/>
        <v>1338</v>
      </c>
      <c r="GU46" s="16">
        <f t="shared" si="60"/>
        <v>1153</v>
      </c>
      <c r="GV46" s="16">
        <f t="shared" si="60"/>
        <v>1258</v>
      </c>
      <c r="GW46" s="16">
        <f t="shared" si="60"/>
        <v>1951</v>
      </c>
      <c r="GX46" s="16">
        <f t="shared" si="60"/>
        <v>1320</v>
      </c>
      <c r="GY46" s="16">
        <f t="shared" si="60"/>
        <v>1224</v>
      </c>
      <c r="GZ46" s="16">
        <f t="shared" si="60"/>
        <v>1179</v>
      </c>
      <c r="HA46" s="16">
        <f t="shared" si="60"/>
        <v>1687</v>
      </c>
      <c r="HB46" s="16">
        <f t="shared" si="60"/>
        <v>1347</v>
      </c>
      <c r="HC46" s="16">
        <f t="shared" si="60"/>
        <v>908</v>
      </c>
      <c r="HD46" s="16">
        <f t="shared" si="19"/>
        <v>19900</v>
      </c>
      <c r="HE46" s="16">
        <f>HE61+HE59+HE48+HE52+HE57+HE58</f>
        <v>1109</v>
      </c>
      <c r="HF46" s="16">
        <f t="shared" ref="HF46:HP46" si="61">HF61+HF59+HF48+HF52+HF57+HF58</f>
        <v>895</v>
      </c>
      <c r="HG46" s="16">
        <f t="shared" si="61"/>
        <v>1961</v>
      </c>
      <c r="HH46" s="16">
        <f t="shared" si="61"/>
        <v>1231</v>
      </c>
      <c r="HI46" s="16">
        <f t="shared" si="61"/>
        <v>1367</v>
      </c>
      <c r="HJ46" s="16">
        <f t="shared" si="61"/>
        <v>3096</v>
      </c>
      <c r="HK46" s="16">
        <f t="shared" si="61"/>
        <v>788</v>
      </c>
      <c r="HL46" s="16">
        <f t="shared" si="61"/>
        <v>2967</v>
      </c>
      <c r="HM46" s="16">
        <f t="shared" si="61"/>
        <v>1734</v>
      </c>
      <c r="HN46" s="16">
        <f t="shared" si="61"/>
        <v>2018</v>
      </c>
      <c r="HO46" s="16">
        <f t="shared" si="61"/>
        <v>1342</v>
      </c>
      <c r="HP46" s="16">
        <f t="shared" si="61"/>
        <v>1392</v>
      </c>
      <c r="HQ46" s="16">
        <f t="shared" si="14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34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35"/>
        <v>26893</v>
      </c>
      <c r="IR46" s="54">
        <f t="shared" ref="IR46:IZ46" si="62">SUM(IR58,IR48,IR52,IR59,IR57,IR61)</f>
        <v>1529</v>
      </c>
      <c r="IS46" s="54">
        <f t="shared" si="62"/>
        <v>1478</v>
      </c>
      <c r="IT46" s="54">
        <f t="shared" si="62"/>
        <v>2673</v>
      </c>
      <c r="IU46" s="54">
        <f t="shared" si="62"/>
        <v>1813</v>
      </c>
      <c r="IV46" s="54">
        <f t="shared" si="62"/>
        <v>2080</v>
      </c>
      <c r="IW46" s="54">
        <f t="shared" si="62"/>
        <v>896</v>
      </c>
      <c r="IX46" s="54">
        <f t="shared" si="62"/>
        <v>4203</v>
      </c>
      <c r="IY46" s="54">
        <f t="shared" si="62"/>
        <v>3755</v>
      </c>
      <c r="IZ46" s="125">
        <f t="shared" si="62"/>
        <v>2521</v>
      </c>
      <c r="JA46" s="128">
        <f t="shared" ref="JA46" si="63">SUM(JA58,JA48,JA52,JA59,JA57,JA61)</f>
        <v>1787</v>
      </c>
      <c r="JB46" s="125">
        <f t="shared" ref="JB46:JC46" si="64">SUM(JB58,JB48,JB52,JB59,JB57,JB61)</f>
        <v>2165</v>
      </c>
      <c r="JC46" s="125">
        <f t="shared" si="64"/>
        <v>1993</v>
      </c>
      <c r="JD46" s="16">
        <f>SUM(JE46:JI46)</f>
        <v>10277</v>
      </c>
      <c r="JE46" s="54">
        <f t="shared" ref="JE46:JG46" si="65">SUM(JE58,JE48,JE52,JE59,JE57,JE61)</f>
        <v>1511</v>
      </c>
      <c r="JF46" s="54">
        <f t="shared" si="65"/>
        <v>1491</v>
      </c>
      <c r="JG46" s="54">
        <f t="shared" si="65"/>
        <v>3131</v>
      </c>
      <c r="JH46" s="54">
        <f t="shared" ref="JH46:JI46" si="66">SUM(JH58,JH48,JH52,JH59,JH57,JH61)</f>
        <v>2493</v>
      </c>
      <c r="JI46" s="54">
        <f t="shared" si="66"/>
        <v>1651</v>
      </c>
    </row>
    <row r="47" spans="1:269">
      <c r="A47" s="15" t="s">
        <v>327</v>
      </c>
      <c r="B47" s="39" t="s">
        <v>328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40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42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44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46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2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19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4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34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35"/>
        <v>8384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v>958</v>
      </c>
      <c r="JA47" s="122">
        <v>896</v>
      </c>
      <c r="JB47" s="133">
        <v>1005</v>
      </c>
      <c r="JC47" s="133">
        <v>458</v>
      </c>
      <c r="JD47" s="16">
        <f>SUM(JE47:JI47)</f>
        <v>3399</v>
      </c>
      <c r="JE47" s="133">
        <v>621</v>
      </c>
      <c r="JF47" s="133">
        <v>599</v>
      </c>
      <c r="JG47" s="36">
        <v>851</v>
      </c>
      <c r="JH47" s="36">
        <v>560</v>
      </c>
      <c r="JI47" s="36">
        <v>768</v>
      </c>
    </row>
    <row r="48" spans="1:269">
      <c r="A48" s="15" t="s">
        <v>329</v>
      </c>
      <c r="B48" s="39" t="s">
        <v>330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40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42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44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46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2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19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4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34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35"/>
        <v>11121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v>1135</v>
      </c>
      <c r="JA48" s="122">
        <v>670</v>
      </c>
      <c r="JB48" s="133">
        <v>895</v>
      </c>
      <c r="JC48" s="133">
        <v>561</v>
      </c>
      <c r="JD48" s="16">
        <f>SUM(JE48:JI48)</f>
        <v>3630</v>
      </c>
      <c r="JE48" s="133">
        <v>594</v>
      </c>
      <c r="JF48" s="133">
        <v>659</v>
      </c>
      <c r="JG48" s="36">
        <v>867</v>
      </c>
      <c r="JH48" s="36">
        <v>816</v>
      </c>
      <c r="JI48" s="36">
        <v>694</v>
      </c>
    </row>
    <row r="49" spans="1:269">
      <c r="A49" s="15" t="s">
        <v>331</v>
      </c>
      <c r="B49" s="39" t="s">
        <v>332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40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42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44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46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2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19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4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34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35"/>
        <v>13322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v>1287</v>
      </c>
      <c r="JA49" s="122">
        <v>1878</v>
      </c>
      <c r="JB49" s="133">
        <v>1078</v>
      </c>
      <c r="JC49" s="133">
        <v>769</v>
      </c>
      <c r="JD49" s="16">
        <f>SUM(JE49:JI49)</f>
        <v>5876</v>
      </c>
      <c r="JE49" s="133">
        <v>888</v>
      </c>
      <c r="JF49" s="133">
        <v>820</v>
      </c>
      <c r="JG49" s="36">
        <v>1310</v>
      </c>
      <c r="JH49" s="36">
        <v>1855</v>
      </c>
      <c r="JI49" s="36">
        <v>1003</v>
      </c>
    </row>
    <row r="50" spans="1:269">
      <c r="A50" s="15" t="s">
        <v>333</v>
      </c>
      <c r="B50" s="39" t="s">
        <v>334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40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42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44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46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2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19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4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34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35"/>
        <v>2721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v>253</v>
      </c>
      <c r="JA50" s="122">
        <v>339</v>
      </c>
      <c r="JB50" s="133">
        <v>268</v>
      </c>
      <c r="JC50" s="133">
        <v>165</v>
      </c>
      <c r="JD50" s="16">
        <f>SUM(JE50:JI50)</f>
        <v>1011</v>
      </c>
      <c r="JE50" s="133">
        <v>163</v>
      </c>
      <c r="JF50" s="133">
        <v>165</v>
      </c>
      <c r="JG50" s="36">
        <v>256</v>
      </c>
      <c r="JH50" s="36">
        <v>228</v>
      </c>
      <c r="JI50" s="36">
        <v>199</v>
      </c>
    </row>
    <row r="51" spans="1:269">
      <c r="A51" s="15" t="s">
        <v>335</v>
      </c>
      <c r="B51" s="39" t="s">
        <v>336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40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42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44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46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2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19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4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34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35"/>
        <v>1048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v>86</v>
      </c>
      <c r="JA51" s="122">
        <v>108</v>
      </c>
      <c r="JB51" s="133">
        <v>111</v>
      </c>
      <c r="JC51" s="133">
        <v>70</v>
      </c>
      <c r="JD51" s="16">
        <f>SUM(JE51:JI51)</f>
        <v>407</v>
      </c>
      <c r="JE51" s="133">
        <v>62</v>
      </c>
      <c r="JF51" s="133">
        <v>54</v>
      </c>
      <c r="JG51" s="36">
        <v>88</v>
      </c>
      <c r="JH51" s="36">
        <v>121</v>
      </c>
      <c r="JI51" s="36">
        <v>82</v>
      </c>
    </row>
    <row r="52" spans="1:269">
      <c r="A52" s="15" t="s">
        <v>337</v>
      </c>
      <c r="B52" s="39" t="s">
        <v>338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40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42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44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46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2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19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4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34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35"/>
        <v>2054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v>234</v>
      </c>
      <c r="JA52" s="122">
        <v>167</v>
      </c>
      <c r="JB52" s="133">
        <v>162</v>
      </c>
      <c r="JC52" s="133">
        <v>151</v>
      </c>
      <c r="JD52" s="16">
        <f>SUM(JE52:JI52)</f>
        <v>1021</v>
      </c>
      <c r="JE52" s="133">
        <v>192</v>
      </c>
      <c r="JF52" s="133">
        <v>126</v>
      </c>
      <c r="JG52" s="36">
        <v>279</v>
      </c>
      <c r="JH52" s="36">
        <v>280</v>
      </c>
      <c r="JI52" s="36">
        <v>144</v>
      </c>
    </row>
    <row r="53" spans="1:269">
      <c r="A53" s="15" t="s">
        <v>339</v>
      </c>
      <c r="B53" s="39" t="s">
        <v>340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40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42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44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46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2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19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4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34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35"/>
        <v>1243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v>111</v>
      </c>
      <c r="JA53" s="122">
        <v>118</v>
      </c>
      <c r="JB53" s="133">
        <v>133</v>
      </c>
      <c r="JC53" s="133">
        <v>100</v>
      </c>
      <c r="JD53" s="16">
        <f>SUM(JE53:JI53)</f>
        <v>586</v>
      </c>
      <c r="JE53" s="133">
        <v>86</v>
      </c>
      <c r="JF53" s="133">
        <v>121</v>
      </c>
      <c r="JG53" s="36">
        <v>160</v>
      </c>
      <c r="JH53" s="36">
        <v>102</v>
      </c>
      <c r="JI53" s="36">
        <v>117</v>
      </c>
    </row>
    <row r="54" spans="1:269">
      <c r="A54" s="15" t="s">
        <v>341</v>
      </c>
      <c r="B54" s="39" t="s">
        <v>342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40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42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44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46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2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19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4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34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35"/>
        <v>26541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v>2602</v>
      </c>
      <c r="JA54" s="122">
        <v>2378</v>
      </c>
      <c r="JB54" s="133">
        <v>1946</v>
      </c>
      <c r="JC54" s="133">
        <v>1688</v>
      </c>
      <c r="JD54" s="16">
        <f>SUM(JE54:JI54)</f>
        <v>9965</v>
      </c>
      <c r="JE54" s="133">
        <v>1749</v>
      </c>
      <c r="JF54" s="133">
        <v>1703</v>
      </c>
      <c r="JG54" s="36">
        <v>2138</v>
      </c>
      <c r="JH54" s="36">
        <v>2250</v>
      </c>
      <c r="JI54" s="36">
        <v>2125</v>
      </c>
    </row>
    <row r="55" spans="1:269">
      <c r="A55" s="15" t="s">
        <v>343</v>
      </c>
      <c r="B55" s="39" t="s">
        <v>344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40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42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44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46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2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19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4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34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35"/>
        <v>863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v>71</v>
      </c>
      <c r="JA55" s="122">
        <v>78</v>
      </c>
      <c r="JB55" s="133">
        <v>46</v>
      </c>
      <c r="JC55" s="133">
        <v>72</v>
      </c>
      <c r="JD55" s="16">
        <f>SUM(JE55:JI55)</f>
        <v>350</v>
      </c>
      <c r="JE55" s="133">
        <v>66</v>
      </c>
      <c r="JF55" s="133">
        <v>40</v>
      </c>
      <c r="JG55" s="36">
        <v>105</v>
      </c>
      <c r="JH55" s="36">
        <v>75</v>
      </c>
      <c r="JI55" s="36">
        <v>64</v>
      </c>
    </row>
    <row r="56" spans="1:269">
      <c r="A56" s="15" t="s">
        <v>345</v>
      </c>
      <c r="B56" s="39" t="s">
        <v>346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4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34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 t="s">
        <v>1079</v>
      </c>
      <c r="JA56" s="122" t="s">
        <v>1079</v>
      </c>
      <c r="JB56" s="133" t="s">
        <v>1079</v>
      </c>
      <c r="JC56" s="133" t="s">
        <v>1079</v>
      </c>
      <c r="JD56" s="16"/>
      <c r="JE56" s="133" t="s">
        <v>1079</v>
      </c>
      <c r="JF56" s="133" t="s">
        <v>1079</v>
      </c>
      <c r="JG56" s="36" t="s">
        <v>1079</v>
      </c>
      <c r="JH56" s="36" t="s">
        <v>1079</v>
      </c>
      <c r="JI56" s="36" t="s">
        <v>1079</v>
      </c>
    </row>
    <row r="57" spans="1:269">
      <c r="A57" s="15" t="s">
        <v>347</v>
      </c>
      <c r="B57" s="39" t="s">
        <v>348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40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42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44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46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2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19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4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34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35"/>
        <v>1339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v>128</v>
      </c>
      <c r="JA57" s="122">
        <v>120</v>
      </c>
      <c r="JB57" s="133">
        <v>86</v>
      </c>
      <c r="JC57" s="133">
        <v>107</v>
      </c>
      <c r="JD57" s="16">
        <f>SUM(JE57:JI57)</f>
        <v>641</v>
      </c>
      <c r="JE57" s="133">
        <v>88</v>
      </c>
      <c r="JF57" s="133">
        <v>49</v>
      </c>
      <c r="JG57" s="36">
        <v>113</v>
      </c>
      <c r="JH57" s="36">
        <v>311</v>
      </c>
      <c r="JI57" s="36">
        <v>80</v>
      </c>
    </row>
    <row r="58" spans="1:269">
      <c r="A58" s="15" t="s">
        <v>349</v>
      </c>
      <c r="B58" s="39" t="s">
        <v>350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40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42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44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46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2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19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4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34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35"/>
        <v>10690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v>861</v>
      </c>
      <c r="JA58" s="122">
        <v>632</v>
      </c>
      <c r="JB58" s="133">
        <v>898</v>
      </c>
      <c r="JC58" s="133">
        <v>1077</v>
      </c>
      <c r="JD58" s="16">
        <f>SUM(JE58:JI58)</f>
        <v>4335</v>
      </c>
      <c r="JE58" s="133">
        <v>548</v>
      </c>
      <c r="JF58" s="133">
        <v>567</v>
      </c>
      <c r="JG58" s="36">
        <v>1698</v>
      </c>
      <c r="JH58" s="36">
        <v>922</v>
      </c>
      <c r="JI58" s="36">
        <v>600</v>
      </c>
    </row>
    <row r="59" spans="1:269">
      <c r="A59" s="15" t="s">
        <v>351</v>
      </c>
      <c r="B59" s="39" t="s">
        <v>352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40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42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44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46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2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19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4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34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35"/>
        <v>1203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v>98</v>
      </c>
      <c r="JA59" s="122">
        <v>150</v>
      </c>
      <c r="JB59" s="133">
        <v>86</v>
      </c>
      <c r="JC59" s="133">
        <v>66</v>
      </c>
      <c r="JD59" s="16">
        <f>SUM(JE59:JI59)</f>
        <v>397</v>
      </c>
      <c r="JE59" s="133">
        <v>52</v>
      </c>
      <c r="JF59" s="133">
        <v>64</v>
      </c>
      <c r="JG59" s="36">
        <v>109</v>
      </c>
      <c r="JH59" s="36">
        <v>90</v>
      </c>
      <c r="JI59" s="36">
        <v>82</v>
      </c>
    </row>
    <row r="60" spans="1:269">
      <c r="A60" s="15" t="s">
        <v>353</v>
      </c>
      <c r="B60" s="39" t="s">
        <v>354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40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42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44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46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2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19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4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34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35"/>
        <v>2111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v>183</v>
      </c>
      <c r="JA60" s="122">
        <v>181</v>
      </c>
      <c r="JB60" s="133">
        <v>169</v>
      </c>
      <c r="JC60" s="133">
        <v>128</v>
      </c>
      <c r="JD60" s="16">
        <f>SUM(JE60:JI60)</f>
        <v>876</v>
      </c>
      <c r="JE60" s="133">
        <v>118</v>
      </c>
      <c r="JF60" s="133">
        <v>176</v>
      </c>
      <c r="JG60" s="36">
        <v>203</v>
      </c>
      <c r="JH60" s="36">
        <v>211</v>
      </c>
      <c r="JI60" s="36">
        <v>168</v>
      </c>
    </row>
    <row r="61" spans="1:269">
      <c r="A61" s="15" t="s">
        <v>355</v>
      </c>
      <c r="B61" s="39" t="s">
        <v>356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40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42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44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46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2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19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4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34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35"/>
        <v>486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v>65</v>
      </c>
      <c r="JA61" s="122">
        <v>48</v>
      </c>
      <c r="JB61" s="133">
        <v>38</v>
      </c>
      <c r="JC61" s="133">
        <v>31</v>
      </c>
      <c r="JD61" s="16">
        <f>SUM(JE61:JI61)</f>
        <v>253</v>
      </c>
      <c r="JE61" s="133">
        <v>37</v>
      </c>
      <c r="JF61" s="133">
        <v>26</v>
      </c>
      <c r="JG61" s="36">
        <v>65</v>
      </c>
      <c r="JH61" s="36">
        <v>74</v>
      </c>
      <c r="JI61" s="36">
        <v>51</v>
      </c>
    </row>
    <row r="62" spans="1:269">
      <c r="A62" s="15" t="s">
        <v>357</v>
      </c>
      <c r="B62" s="39" t="s">
        <v>358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40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42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44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46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2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19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4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34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35"/>
        <v>792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v>69</v>
      </c>
      <c r="JA62" s="122">
        <v>96</v>
      </c>
      <c r="JB62" s="133">
        <v>69</v>
      </c>
      <c r="JC62" s="133">
        <v>79</v>
      </c>
      <c r="JD62" s="16">
        <f>SUM(JE62:JI62)</f>
        <v>361</v>
      </c>
      <c r="JE62" s="133">
        <v>68</v>
      </c>
      <c r="JF62" s="133">
        <v>67</v>
      </c>
      <c r="JG62" s="36">
        <v>82</v>
      </c>
      <c r="JH62" s="36">
        <v>74</v>
      </c>
      <c r="JI62" s="36">
        <v>70</v>
      </c>
    </row>
    <row r="63" spans="1:269">
      <c r="A63" s="15" t="s">
        <v>359</v>
      </c>
      <c r="B63" s="39" t="s">
        <v>360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40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42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44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46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2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19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4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34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35"/>
        <v>293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v>55</v>
      </c>
      <c r="JA63" s="122">
        <v>30</v>
      </c>
      <c r="JB63" s="133">
        <v>23</v>
      </c>
      <c r="JC63" s="133">
        <v>14</v>
      </c>
      <c r="JD63" s="16">
        <f>SUM(JE63:JI63)</f>
        <v>101</v>
      </c>
      <c r="JE63" s="133">
        <v>20</v>
      </c>
      <c r="JF63" s="133">
        <v>22</v>
      </c>
      <c r="JG63" s="36">
        <v>28</v>
      </c>
      <c r="JH63" s="36">
        <v>12</v>
      </c>
      <c r="JI63" s="36">
        <v>19</v>
      </c>
    </row>
    <row r="64" spans="1:269">
      <c r="A64" s="15" t="s">
        <v>361</v>
      </c>
      <c r="B64" s="39" t="s">
        <v>362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40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42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44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46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2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19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4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34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35"/>
        <v>67314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v>5987</v>
      </c>
      <c r="JA64" s="122">
        <v>5671</v>
      </c>
      <c r="JB64" s="133">
        <v>5830</v>
      </c>
      <c r="JC64" s="133">
        <v>4313</v>
      </c>
      <c r="JD64" s="16">
        <f>SUM(JE64:JI64)</f>
        <v>29029</v>
      </c>
      <c r="JE64" s="133">
        <v>5400</v>
      </c>
      <c r="JF64" s="133">
        <v>5550</v>
      </c>
      <c r="JG64" s="36">
        <v>6009</v>
      </c>
      <c r="JH64" s="36">
        <v>5637</v>
      </c>
      <c r="JI64" s="36">
        <v>6433</v>
      </c>
    </row>
    <row r="65" spans="1:269">
      <c r="A65" s="15" t="s">
        <v>363</v>
      </c>
      <c r="B65" s="39" t="s">
        <v>364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40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42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44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46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2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19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4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34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35"/>
        <v>34068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v>2568</v>
      </c>
      <c r="JA65" s="122">
        <v>2957</v>
      </c>
      <c r="JB65" s="133">
        <v>2968</v>
      </c>
      <c r="JC65" s="133">
        <v>2569</v>
      </c>
      <c r="JD65" s="16">
        <f>SUM(JE65:JI65)</f>
        <v>17520</v>
      </c>
      <c r="JE65" s="133">
        <v>3075</v>
      </c>
      <c r="JF65" s="133">
        <v>3579</v>
      </c>
      <c r="JG65" s="36">
        <v>3882</v>
      </c>
      <c r="JH65" s="36">
        <v>3726</v>
      </c>
      <c r="JI65" s="36">
        <v>3258</v>
      </c>
    </row>
    <row r="66" spans="1:269">
      <c r="A66" s="15" t="s">
        <v>365</v>
      </c>
      <c r="B66" s="39" t="s">
        <v>366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40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42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44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46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2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19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4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34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35"/>
        <v>6105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v>610</v>
      </c>
      <c r="JA66" s="122">
        <v>645</v>
      </c>
      <c r="JB66" s="133">
        <v>519</v>
      </c>
      <c r="JC66" s="133">
        <v>432</v>
      </c>
      <c r="JD66" s="16">
        <f>SUM(JE66:JI66)</f>
        <v>2811</v>
      </c>
      <c r="JE66" s="133">
        <v>422</v>
      </c>
      <c r="JF66" s="133">
        <v>684</v>
      </c>
      <c r="JG66" s="36">
        <v>544</v>
      </c>
      <c r="JH66" s="36">
        <v>581</v>
      </c>
      <c r="JI66" s="36">
        <v>580</v>
      </c>
    </row>
    <row r="67" spans="1:269">
      <c r="A67" s="15" t="s">
        <v>367</v>
      </c>
      <c r="B67" s="39" t="s">
        <v>368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40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42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44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46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2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19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4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34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35"/>
        <v>335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v>30</v>
      </c>
      <c r="JA67" s="122">
        <v>24</v>
      </c>
      <c r="JB67" s="133">
        <v>53</v>
      </c>
      <c r="JC67" s="133">
        <v>23</v>
      </c>
      <c r="JD67" s="16">
        <f>SUM(JE67:JI67)</f>
        <v>90</v>
      </c>
      <c r="JE67" s="133">
        <v>15</v>
      </c>
      <c r="JF67" s="133">
        <v>16</v>
      </c>
      <c r="JG67" s="36">
        <v>20</v>
      </c>
      <c r="JH67" s="36">
        <v>20</v>
      </c>
      <c r="JI67" s="36">
        <v>19</v>
      </c>
    </row>
    <row r="68" spans="1:269">
      <c r="A68" s="15" t="s">
        <v>369</v>
      </c>
      <c r="B68" s="39" t="s">
        <v>370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40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42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44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46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2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19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4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34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35"/>
        <v>1560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v>175</v>
      </c>
      <c r="JA68" s="122">
        <v>161</v>
      </c>
      <c r="JB68" s="133">
        <v>141</v>
      </c>
      <c r="JC68" s="133">
        <v>95</v>
      </c>
      <c r="JD68" s="16">
        <f>SUM(JE68:JI68)</f>
        <v>618</v>
      </c>
      <c r="JE68" s="133">
        <v>95</v>
      </c>
      <c r="JF68" s="133">
        <v>146</v>
      </c>
      <c r="JG68" s="36">
        <v>143</v>
      </c>
      <c r="JH68" s="36">
        <v>131</v>
      </c>
      <c r="JI68" s="36">
        <v>103</v>
      </c>
    </row>
    <row r="69" spans="1:269">
      <c r="A69" s="15" t="s">
        <v>322</v>
      </c>
      <c r="B69" s="39" t="s">
        <v>371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40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42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44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46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67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 t="s">
        <v>1079</v>
      </c>
      <c r="JA69" s="122" t="s">
        <v>1079</v>
      </c>
      <c r="JB69" s="133" t="s">
        <v>1079</v>
      </c>
      <c r="JC69" s="133" t="s">
        <v>1079</v>
      </c>
      <c r="JD69" s="16"/>
      <c r="JE69" s="133" t="s">
        <v>1079</v>
      </c>
      <c r="JF69" s="133" t="s">
        <v>1079</v>
      </c>
      <c r="JG69" s="36"/>
      <c r="JH69" s="36"/>
      <c r="JI69" s="36"/>
    </row>
    <row r="70" spans="1:269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 t="s">
        <v>1079</v>
      </c>
      <c r="JA70" s="122" t="s">
        <v>1079</v>
      </c>
      <c r="JB70" s="133" t="s">
        <v>1079</v>
      </c>
      <c r="JC70" s="133" t="s">
        <v>1079</v>
      </c>
      <c r="JD70" s="16"/>
      <c r="JE70" s="133" t="s">
        <v>1079</v>
      </c>
      <c r="JF70" s="133" t="s">
        <v>1079</v>
      </c>
      <c r="JG70" s="36"/>
      <c r="JH70" s="36"/>
      <c r="JI70" s="36"/>
    </row>
    <row r="71" spans="1:269" ht="17.25" thickBot="1">
      <c r="A71" s="9" t="s">
        <v>372</v>
      </c>
      <c r="B71" s="9" t="s">
        <v>373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68">SUM(EI73:EI129)</f>
        <v>65172</v>
      </c>
      <c r="EJ71" s="10">
        <f t="shared" si="68"/>
        <v>69980</v>
      </c>
      <c r="EK71" s="10">
        <f t="shared" si="68"/>
        <v>67537</v>
      </c>
      <c r="EL71" s="10">
        <f t="shared" si="68"/>
        <v>62521</v>
      </c>
      <c r="EM71" s="10">
        <f t="shared" si="68"/>
        <v>60461</v>
      </c>
      <c r="EN71" s="10">
        <f t="shared" si="68"/>
        <v>69417</v>
      </c>
      <c r="EO71" s="10">
        <f t="shared" si="68"/>
        <v>53656</v>
      </c>
      <c r="EP71" s="10">
        <f t="shared" si="68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69">SUM(EV73:EV129)</f>
        <v>69862</v>
      </c>
      <c r="EW71" s="10">
        <f t="shared" si="69"/>
        <v>69833</v>
      </c>
      <c r="EX71" s="10">
        <f t="shared" si="69"/>
        <v>69680</v>
      </c>
      <c r="EY71" s="10">
        <f t="shared" si="69"/>
        <v>63734</v>
      </c>
      <c r="EZ71" s="10">
        <f t="shared" si="69"/>
        <v>61450</v>
      </c>
      <c r="FA71" s="10">
        <f t="shared" si="69"/>
        <v>73222</v>
      </c>
      <c r="FB71" s="10">
        <f t="shared" si="69"/>
        <v>53451</v>
      </c>
      <c r="FC71" s="10">
        <f t="shared" si="69"/>
        <v>56723</v>
      </c>
      <c r="FD71" s="9">
        <f>SUM(FE71:FP71)</f>
        <v>751697</v>
      </c>
      <c r="FE71" s="10">
        <f t="shared" ref="FE71:FP71" si="70">SUM(FE73:FE129)</f>
        <v>53684</v>
      </c>
      <c r="FF71" s="10">
        <f t="shared" si="70"/>
        <v>50563</v>
      </c>
      <c r="FG71" s="10">
        <f t="shared" si="70"/>
        <v>64254</v>
      </c>
      <c r="FH71" s="10">
        <f t="shared" si="70"/>
        <v>64380</v>
      </c>
      <c r="FI71" s="10">
        <f t="shared" si="70"/>
        <v>67913</v>
      </c>
      <c r="FJ71" s="10">
        <f t="shared" si="70"/>
        <v>68721</v>
      </c>
      <c r="FK71" s="10">
        <f t="shared" si="70"/>
        <v>68670</v>
      </c>
      <c r="FL71" s="10">
        <f t="shared" si="70"/>
        <v>69868</v>
      </c>
      <c r="FM71" s="10">
        <f t="shared" si="70"/>
        <v>58516</v>
      </c>
      <c r="FN71" s="10">
        <f t="shared" si="70"/>
        <v>74359</v>
      </c>
      <c r="FO71" s="10">
        <f t="shared" si="70"/>
        <v>55122</v>
      </c>
      <c r="FP71" s="10">
        <f t="shared" si="70"/>
        <v>55647</v>
      </c>
      <c r="FQ71" s="9">
        <f>SUM(FR71:GC71)</f>
        <v>813860</v>
      </c>
      <c r="FR71" s="10">
        <f t="shared" ref="FR71:GC71" si="71">SUM(FR73:FR129)</f>
        <v>53839</v>
      </c>
      <c r="FS71" s="10">
        <f t="shared" si="71"/>
        <v>51756</v>
      </c>
      <c r="FT71" s="11">
        <f t="shared" si="71"/>
        <v>67540</v>
      </c>
      <c r="FU71" s="10">
        <f t="shared" si="71"/>
        <v>73194</v>
      </c>
      <c r="FV71" s="10">
        <f t="shared" si="71"/>
        <v>74590</v>
      </c>
      <c r="FW71" s="12">
        <f t="shared" si="71"/>
        <v>76890</v>
      </c>
      <c r="FX71" s="10">
        <f t="shared" si="71"/>
        <v>74410</v>
      </c>
      <c r="FY71" s="12">
        <f t="shared" si="71"/>
        <v>71714</v>
      </c>
      <c r="FZ71" s="10">
        <f t="shared" si="71"/>
        <v>71364</v>
      </c>
      <c r="GA71" s="12">
        <f t="shared" si="71"/>
        <v>80246</v>
      </c>
      <c r="GB71" s="10">
        <f t="shared" si="71"/>
        <v>62687</v>
      </c>
      <c r="GC71" s="10">
        <f t="shared" si="71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67"/>
        <v>876149</v>
      </c>
      <c r="GR71" s="10">
        <f t="shared" ref="GR71:HC71" si="72">SUM(GR73:GR129)</f>
        <v>58799</v>
      </c>
      <c r="GS71" s="10">
        <f t="shared" si="72"/>
        <v>60459</v>
      </c>
      <c r="GT71" s="10">
        <f t="shared" si="72"/>
        <v>69966</v>
      </c>
      <c r="GU71" s="10">
        <f t="shared" si="72"/>
        <v>81055</v>
      </c>
      <c r="GV71" s="10">
        <f t="shared" si="72"/>
        <v>81288</v>
      </c>
      <c r="GW71" s="10">
        <f t="shared" si="72"/>
        <v>80377</v>
      </c>
      <c r="GX71" s="10">
        <f t="shared" si="72"/>
        <v>76808</v>
      </c>
      <c r="GY71" s="10">
        <f t="shared" si="72"/>
        <v>74014</v>
      </c>
      <c r="GZ71" s="10">
        <f t="shared" si="72"/>
        <v>73705</v>
      </c>
      <c r="HA71" s="10">
        <f t="shared" si="72"/>
        <v>90282</v>
      </c>
      <c r="HB71" s="10">
        <f t="shared" si="72"/>
        <v>67685</v>
      </c>
      <c r="HC71" s="10">
        <f t="shared" si="72"/>
        <v>61711</v>
      </c>
      <c r="HD71" s="9">
        <f t="shared" ref="HD71:HD133" si="73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74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34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1116157</v>
      </c>
      <c r="IR71" s="9">
        <f>SUM(IR73:IR129)</f>
        <v>69862</v>
      </c>
      <c r="IS71" s="9">
        <f t="shared" ref="IS71:IZ71" si="75">SUM(IS73:IS128)</f>
        <v>65119</v>
      </c>
      <c r="IT71" s="9">
        <f t="shared" si="75"/>
        <v>88150</v>
      </c>
      <c r="IU71" s="9">
        <f t="shared" si="75"/>
        <v>102644</v>
      </c>
      <c r="IV71" s="9">
        <f t="shared" si="75"/>
        <v>103539</v>
      </c>
      <c r="IW71" s="9">
        <f t="shared" si="75"/>
        <v>109777</v>
      </c>
      <c r="IX71" s="9">
        <f t="shared" si="75"/>
        <v>101861</v>
      </c>
      <c r="IY71" s="9">
        <f t="shared" si="75"/>
        <v>92162</v>
      </c>
      <c r="IZ71" s="124">
        <f t="shared" si="75"/>
        <v>99676</v>
      </c>
      <c r="JA71" s="127">
        <f t="shared" ref="JA71" si="76">SUM(JA73:JA128)</f>
        <v>109407</v>
      </c>
      <c r="JB71" s="124">
        <f t="shared" ref="JB71:JC71" si="77">SUM(JB73:JB128)</f>
        <v>88973</v>
      </c>
      <c r="JC71" s="124">
        <f t="shared" si="77"/>
        <v>84987</v>
      </c>
      <c r="JD71" s="9">
        <f>SUM(JE71:JI71)</f>
        <v>445106</v>
      </c>
      <c r="JE71" s="9">
        <f>SUM(JE73:JE129)</f>
        <v>74624</v>
      </c>
      <c r="JF71" s="9">
        <f>SUM(JF73:JF129)</f>
        <v>69439</v>
      </c>
      <c r="JG71" s="9">
        <f t="shared" ref="JG71" si="78">SUM(JG73:JG128)</f>
        <v>94387</v>
      </c>
      <c r="JH71" s="9">
        <f>SUM(JH73:JH128)</f>
        <v>107394</v>
      </c>
      <c r="JI71" s="9">
        <f>SUM(JI73:JI128)</f>
        <v>99262</v>
      </c>
    </row>
    <row r="72" spans="1:269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34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">
        <v>1079</v>
      </c>
      <c r="JA72" s="122" t="s">
        <v>1079</v>
      </c>
      <c r="JB72" s="133" t="s">
        <v>1079</v>
      </c>
      <c r="JC72" s="133" t="s">
        <v>1079</v>
      </c>
      <c r="JD72" s="16"/>
      <c r="JE72" s="133" t="s">
        <v>1079</v>
      </c>
      <c r="JF72" s="133" t="s">
        <v>1079</v>
      </c>
      <c r="JG72" s="36"/>
      <c r="JH72" s="36"/>
      <c r="JI72" s="36"/>
    </row>
    <row r="73" spans="1:269">
      <c r="A73" s="50" t="s">
        <v>374</v>
      </c>
      <c r="B73" s="39" t="s">
        <v>375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79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80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81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82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67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73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74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34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35"/>
        <v>866186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v>75736</v>
      </c>
      <c r="JA73" s="122">
        <v>82885</v>
      </c>
      <c r="JB73" s="133">
        <v>67641</v>
      </c>
      <c r="JC73" s="133">
        <v>66597</v>
      </c>
      <c r="JD73" s="16">
        <f>SUM(JE73:JI73)</f>
        <v>342253</v>
      </c>
      <c r="JE73" s="133">
        <v>57212</v>
      </c>
      <c r="JF73" s="133">
        <v>52732</v>
      </c>
      <c r="JG73" s="36">
        <v>72477</v>
      </c>
      <c r="JH73" s="36">
        <v>83485</v>
      </c>
      <c r="JI73" s="36">
        <v>76347</v>
      </c>
    </row>
    <row r="74" spans="1:269">
      <c r="A74" s="15" t="s">
        <v>376</v>
      </c>
      <c r="B74" s="39" t="s">
        <v>377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79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80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81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82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67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73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74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34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35"/>
        <v>175745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v>16147</v>
      </c>
      <c r="JA74" s="122">
        <v>18634</v>
      </c>
      <c r="JB74" s="133">
        <v>15281</v>
      </c>
      <c r="JC74" s="133">
        <v>13412</v>
      </c>
      <c r="JD74" s="16">
        <f>SUM(JE74:JI74)</f>
        <v>74895</v>
      </c>
      <c r="JE74" s="133">
        <v>12593</v>
      </c>
      <c r="JF74" s="133">
        <v>11684</v>
      </c>
      <c r="JG74" s="36">
        <v>16327</v>
      </c>
      <c r="JH74" s="36">
        <v>17604</v>
      </c>
      <c r="JI74" s="36">
        <v>16687</v>
      </c>
    </row>
    <row r="75" spans="1:269">
      <c r="A75" s="15" t="s">
        <v>378</v>
      </c>
      <c r="B75" s="39" t="s">
        <v>379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79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80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81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82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67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73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74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34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35"/>
        <v>15299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v>1407</v>
      </c>
      <c r="JA75" s="122">
        <v>1516</v>
      </c>
      <c r="JB75" s="133">
        <v>1322</v>
      </c>
      <c r="JC75" s="133">
        <v>970</v>
      </c>
      <c r="JD75" s="16">
        <f>SUM(JE75:JI75)</f>
        <v>6404</v>
      </c>
      <c r="JE75" s="133">
        <v>922</v>
      </c>
      <c r="JF75" s="133">
        <v>1079</v>
      </c>
      <c r="JG75" s="36">
        <v>1284</v>
      </c>
      <c r="JH75" s="36">
        <v>1764</v>
      </c>
      <c r="JI75" s="36">
        <v>1355</v>
      </c>
    </row>
    <row r="76" spans="1:269">
      <c r="A76" s="15" t="s">
        <v>380</v>
      </c>
      <c r="B76" s="39" t="s">
        <v>381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79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80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81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82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67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73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74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83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84">SUM(IR76:JC76)</f>
        <v>810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v>92</v>
      </c>
      <c r="JA76" s="122">
        <v>111</v>
      </c>
      <c r="JB76" s="133">
        <v>58</v>
      </c>
      <c r="JC76" s="133">
        <v>47</v>
      </c>
      <c r="JD76" s="16">
        <f>SUM(JE76:JI76)</f>
        <v>167</v>
      </c>
      <c r="JE76" s="133">
        <v>38</v>
      </c>
      <c r="JF76" s="133">
        <v>45</v>
      </c>
      <c r="JG76" s="36">
        <v>37</v>
      </c>
      <c r="JH76" s="36">
        <v>27</v>
      </c>
      <c r="JI76" s="36">
        <v>20</v>
      </c>
    </row>
    <row r="77" spans="1:269">
      <c r="A77" s="15" t="s">
        <v>382</v>
      </c>
      <c r="B77" s="39" t="s">
        <v>383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79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80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81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82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67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73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74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83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84"/>
        <v>3925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v>482</v>
      </c>
      <c r="JA77" s="122">
        <v>401</v>
      </c>
      <c r="JB77" s="133">
        <v>328</v>
      </c>
      <c r="JC77" s="133">
        <v>262</v>
      </c>
      <c r="JD77" s="16">
        <f>SUM(JE77:JI77)</f>
        <v>1051</v>
      </c>
      <c r="JE77" s="133">
        <v>270</v>
      </c>
      <c r="JF77" s="133">
        <v>225</v>
      </c>
      <c r="JG77" s="36">
        <v>199</v>
      </c>
      <c r="JH77" s="36">
        <v>100</v>
      </c>
      <c r="JI77" s="36">
        <v>257</v>
      </c>
    </row>
    <row r="78" spans="1:269">
      <c r="A78" s="15" t="s">
        <v>384</v>
      </c>
      <c r="B78" s="39" t="s">
        <v>385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79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80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81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82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67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73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74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83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84"/>
        <v>161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v>11</v>
      </c>
      <c r="JA78" s="122">
        <v>24</v>
      </c>
      <c r="JB78" s="133">
        <v>12</v>
      </c>
      <c r="JC78" s="133">
        <v>12</v>
      </c>
      <c r="JD78" s="16">
        <f>SUM(JE78:JI78)</f>
        <v>63</v>
      </c>
      <c r="JE78" s="133">
        <v>17</v>
      </c>
      <c r="JF78" s="133">
        <v>12</v>
      </c>
      <c r="JG78" s="36">
        <v>14</v>
      </c>
      <c r="JH78" s="36">
        <v>10</v>
      </c>
      <c r="JI78" s="36">
        <v>10</v>
      </c>
    </row>
    <row r="79" spans="1:269">
      <c r="A79" s="15" t="s">
        <v>386</v>
      </c>
      <c r="B79" s="39" t="s">
        <v>387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79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80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81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82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67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73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74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83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84"/>
        <v>704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v>64</v>
      </c>
      <c r="JA79" s="122">
        <v>84</v>
      </c>
      <c r="JB79" s="133">
        <v>71</v>
      </c>
      <c r="JC79" s="133">
        <v>74</v>
      </c>
      <c r="JD79" s="16">
        <f>SUM(JE79:JI79)</f>
        <v>290</v>
      </c>
      <c r="JE79" s="133">
        <v>56</v>
      </c>
      <c r="JF79" s="133">
        <v>59</v>
      </c>
      <c r="JG79" s="36">
        <v>45</v>
      </c>
      <c r="JH79" s="36">
        <v>61</v>
      </c>
      <c r="JI79" s="36">
        <v>69</v>
      </c>
    </row>
    <row r="80" spans="1:269">
      <c r="A80" s="15" t="s">
        <v>388</v>
      </c>
      <c r="B80" s="39" t="s">
        <v>389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79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80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81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82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67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73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74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83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/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v>16</v>
      </c>
      <c r="JA80" s="122">
        <v>36</v>
      </c>
      <c r="JB80" s="133">
        <v>20</v>
      </c>
      <c r="JC80" s="133">
        <v>5</v>
      </c>
      <c r="JD80" s="16">
        <f>SUM(JE80:JI80)</f>
        <v>56</v>
      </c>
      <c r="JE80" s="133">
        <v>8</v>
      </c>
      <c r="JF80" s="133">
        <v>12</v>
      </c>
      <c r="JG80" s="36">
        <v>11</v>
      </c>
      <c r="JH80" s="36">
        <v>9</v>
      </c>
      <c r="JI80" s="36">
        <v>16</v>
      </c>
    </row>
    <row r="81" spans="1:269">
      <c r="A81" s="50" t="s">
        <v>390</v>
      </c>
      <c r="B81" s="39" t="s">
        <v>391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79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80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81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82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67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73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74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83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84"/>
        <v>767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v>101</v>
      </c>
      <c r="JA81" s="122">
        <v>86</v>
      </c>
      <c r="JB81" s="133">
        <v>30</v>
      </c>
      <c r="JC81" s="133">
        <v>51</v>
      </c>
      <c r="JD81" s="16">
        <f>SUM(JE81:JI81)</f>
        <v>165</v>
      </c>
      <c r="JE81" s="133">
        <v>24</v>
      </c>
      <c r="JF81" s="133">
        <v>40</v>
      </c>
      <c r="JG81" s="36">
        <v>40</v>
      </c>
      <c r="JH81" s="36">
        <v>31</v>
      </c>
      <c r="JI81" s="36">
        <v>30</v>
      </c>
    </row>
    <row r="82" spans="1:269">
      <c r="A82" s="15" t="s">
        <v>392</v>
      </c>
      <c r="B82" s="39" t="s">
        <v>393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79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80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81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82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67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73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74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83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84"/>
        <v>1567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v>177</v>
      </c>
      <c r="JA82" s="122">
        <v>193</v>
      </c>
      <c r="JB82" s="133">
        <v>131</v>
      </c>
      <c r="JC82" s="133">
        <v>93</v>
      </c>
      <c r="JD82" s="16">
        <f>SUM(JE82:JI82)</f>
        <v>488</v>
      </c>
      <c r="JE82" s="133">
        <v>87</v>
      </c>
      <c r="JF82" s="133">
        <v>96</v>
      </c>
      <c r="JG82" s="36">
        <v>91</v>
      </c>
      <c r="JH82" s="36">
        <v>96</v>
      </c>
      <c r="JI82" s="36">
        <v>118</v>
      </c>
    </row>
    <row r="83" spans="1:269">
      <c r="A83" s="15" t="s">
        <v>394</v>
      </c>
      <c r="B83" s="39" t="s">
        <v>395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79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80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81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82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67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73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74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83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84"/>
        <v>1578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v>197</v>
      </c>
      <c r="JA83" s="122">
        <v>203</v>
      </c>
      <c r="JB83" s="133">
        <v>85</v>
      </c>
      <c r="JC83" s="133">
        <v>93</v>
      </c>
      <c r="JD83" s="16">
        <f>SUM(JE83:JI83)</f>
        <v>473</v>
      </c>
      <c r="JE83" s="133">
        <v>79</v>
      </c>
      <c r="JF83" s="133">
        <v>75</v>
      </c>
      <c r="JG83" s="36">
        <v>130</v>
      </c>
      <c r="JH83" s="36">
        <v>112</v>
      </c>
      <c r="JI83" s="36">
        <v>77</v>
      </c>
    </row>
    <row r="84" spans="1:269">
      <c r="A84" s="15" t="s">
        <v>396</v>
      </c>
      <c r="B84" s="39" t="s">
        <v>397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79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80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81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82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67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73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74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83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84"/>
        <v>114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v>11</v>
      </c>
      <c r="JA84" s="122">
        <v>16</v>
      </c>
      <c r="JB84" s="133">
        <v>11</v>
      </c>
      <c r="JC84" s="133">
        <v>6</v>
      </c>
      <c r="JD84" s="16">
        <f>SUM(JE84:JI84)</f>
        <v>42</v>
      </c>
      <c r="JE84" s="133">
        <v>8</v>
      </c>
      <c r="JF84" s="133">
        <v>11</v>
      </c>
      <c r="JG84" s="36">
        <v>8</v>
      </c>
      <c r="JH84" s="36">
        <v>4</v>
      </c>
      <c r="JI84" s="36">
        <v>11</v>
      </c>
    </row>
    <row r="85" spans="1:269">
      <c r="A85" s="15" t="s">
        <v>398</v>
      </c>
      <c r="B85" s="39" t="s">
        <v>399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79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80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81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82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67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73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74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83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84"/>
        <v>551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v>59</v>
      </c>
      <c r="JA85" s="122">
        <v>56</v>
      </c>
      <c r="JB85" s="133">
        <v>20</v>
      </c>
      <c r="JC85" s="133">
        <v>22</v>
      </c>
      <c r="JD85" s="16">
        <f>SUM(JE85:JI85)</f>
        <v>57</v>
      </c>
      <c r="JE85" s="133">
        <v>10</v>
      </c>
      <c r="JF85" s="133">
        <v>10</v>
      </c>
      <c r="JG85" s="36">
        <v>19</v>
      </c>
      <c r="JH85" s="36">
        <v>17</v>
      </c>
      <c r="JI85" s="36">
        <v>1</v>
      </c>
    </row>
    <row r="86" spans="1:269">
      <c r="A86" s="15" t="s">
        <v>400</v>
      </c>
      <c r="B86" s="39" t="s">
        <v>401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79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80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81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82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67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73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74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83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84"/>
        <v>87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v>8</v>
      </c>
      <c r="JA86" s="122">
        <v>10</v>
      </c>
      <c r="JB86" s="133">
        <v>8</v>
      </c>
      <c r="JC86" s="133">
        <v>10</v>
      </c>
      <c r="JD86" s="16">
        <f>SUM(JE86:JI86)</f>
        <v>27</v>
      </c>
      <c r="JE86" s="133">
        <v>6</v>
      </c>
      <c r="JF86" s="133">
        <v>3</v>
      </c>
      <c r="JG86" s="36">
        <v>9</v>
      </c>
      <c r="JH86" s="36">
        <v>3</v>
      </c>
      <c r="JI86" s="36">
        <v>6</v>
      </c>
    </row>
    <row r="87" spans="1:269">
      <c r="A87" s="15" t="s">
        <v>402</v>
      </c>
      <c r="B87" s="39" t="s">
        <v>403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79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80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81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82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67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74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">
        <v>1079</v>
      </c>
      <c r="JA87" s="122" t="s">
        <v>1079</v>
      </c>
      <c r="JB87" s="133" t="s">
        <v>1079</v>
      </c>
      <c r="JC87" s="133" t="s">
        <v>1079</v>
      </c>
      <c r="JD87" s="16"/>
      <c r="JE87" s="133" t="s">
        <v>1079</v>
      </c>
      <c r="JF87" s="133" t="s">
        <v>1079</v>
      </c>
      <c r="JG87" s="36" t="s">
        <v>1079</v>
      </c>
      <c r="JH87" s="36" t="s">
        <v>1079</v>
      </c>
      <c r="JI87" s="36" t="s">
        <v>1079</v>
      </c>
    </row>
    <row r="88" spans="1:269">
      <c r="A88" s="15" t="s">
        <v>404</v>
      </c>
      <c r="B88" s="39" t="s">
        <v>405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79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80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81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82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67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73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74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83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84"/>
        <v>84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v>10</v>
      </c>
      <c r="JA88" s="122">
        <v>13</v>
      </c>
      <c r="JB88" s="133">
        <v>3</v>
      </c>
      <c r="JC88" s="133">
        <v>4</v>
      </c>
      <c r="JD88" s="16">
        <f>SUM(JE88:JI88)</f>
        <v>26</v>
      </c>
      <c r="JE88" s="133">
        <v>5</v>
      </c>
      <c r="JF88" s="133">
        <v>2</v>
      </c>
      <c r="JG88" s="36">
        <v>6</v>
      </c>
      <c r="JH88" s="36">
        <v>8</v>
      </c>
      <c r="JI88" s="36">
        <v>5</v>
      </c>
    </row>
    <row r="89" spans="1:269">
      <c r="A89" s="15" t="s">
        <v>406</v>
      </c>
      <c r="B89" s="39" t="s">
        <v>407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79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80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81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82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67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73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74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83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/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v>10</v>
      </c>
      <c r="JA89" s="122">
        <v>23</v>
      </c>
      <c r="JB89" s="133">
        <v>10</v>
      </c>
      <c r="JC89" s="133" t="s">
        <v>1079</v>
      </c>
      <c r="JD89" s="16">
        <f>SUM(JE89:JI89)</f>
        <v>48</v>
      </c>
      <c r="JE89" s="133">
        <v>2</v>
      </c>
      <c r="JF89" s="133">
        <v>3</v>
      </c>
      <c r="JG89" s="36">
        <v>24</v>
      </c>
      <c r="JH89" s="36">
        <v>14</v>
      </c>
      <c r="JI89" s="36">
        <v>5</v>
      </c>
    </row>
    <row r="90" spans="1:269">
      <c r="A90" s="15" t="s">
        <v>408</v>
      </c>
      <c r="B90" s="39" t="s">
        <v>409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79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80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81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82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67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73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74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83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">
        <v>1079</v>
      </c>
      <c r="JA90" s="122" t="s">
        <v>1079</v>
      </c>
      <c r="JB90" s="133" t="s">
        <v>1079</v>
      </c>
      <c r="JC90" s="133" t="s">
        <v>1079</v>
      </c>
      <c r="JD90" s="16"/>
      <c r="JE90" s="133" t="s">
        <v>1079</v>
      </c>
      <c r="JF90" s="133" t="s">
        <v>1079</v>
      </c>
      <c r="JG90" s="36" t="s">
        <v>1079</v>
      </c>
      <c r="JH90" s="36" t="s">
        <v>1079</v>
      </c>
      <c r="JI90" s="36" t="s">
        <v>1079</v>
      </c>
    </row>
    <row r="91" spans="1:269">
      <c r="A91" s="15" t="s">
        <v>410</v>
      </c>
      <c r="B91" s="39" t="s">
        <v>411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79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80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81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82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67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73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74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83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84"/>
        <v>251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v>46</v>
      </c>
      <c r="JA91" s="122">
        <v>14</v>
      </c>
      <c r="JB91" s="133">
        <v>16</v>
      </c>
      <c r="JC91" s="133">
        <v>5</v>
      </c>
      <c r="JD91" s="16">
        <f>SUM(JE91:JI91)</f>
        <v>102</v>
      </c>
      <c r="JE91" s="133">
        <v>6</v>
      </c>
      <c r="JF91" s="133">
        <v>59</v>
      </c>
      <c r="JG91" s="36">
        <v>6</v>
      </c>
      <c r="JH91" s="36">
        <v>4</v>
      </c>
      <c r="JI91" s="36">
        <v>27</v>
      </c>
    </row>
    <row r="92" spans="1:269">
      <c r="A92" s="15" t="s">
        <v>412</v>
      </c>
      <c r="B92" s="39" t="s">
        <v>413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79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80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81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82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67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73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74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83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84"/>
        <v>92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v>4</v>
      </c>
      <c r="JA92" s="122">
        <v>9</v>
      </c>
      <c r="JB92" s="133" t="s">
        <v>1079</v>
      </c>
      <c r="JC92" s="133">
        <v>5</v>
      </c>
      <c r="JD92" s="16">
        <f>SUM(JE92:JI92)</f>
        <v>22</v>
      </c>
      <c r="JE92" s="133">
        <v>2</v>
      </c>
      <c r="JF92" s="133">
        <v>4</v>
      </c>
      <c r="JG92" s="36">
        <v>9</v>
      </c>
      <c r="JH92" s="36">
        <v>5</v>
      </c>
      <c r="JI92" s="36">
        <v>2</v>
      </c>
    </row>
    <row r="93" spans="1:269">
      <c r="A93" s="15" t="s">
        <v>414</v>
      </c>
      <c r="B93" s="39" t="s">
        <v>415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79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80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81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82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67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73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74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83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84"/>
        <v>1442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v>162</v>
      </c>
      <c r="JA93" s="122">
        <v>165</v>
      </c>
      <c r="JB93" s="133">
        <v>113</v>
      </c>
      <c r="JC93" s="133">
        <v>66</v>
      </c>
      <c r="JD93" s="16">
        <f>SUM(JE93:JI93)</f>
        <v>401</v>
      </c>
      <c r="JE93" s="133">
        <v>78</v>
      </c>
      <c r="JF93" s="133">
        <v>82</v>
      </c>
      <c r="JG93" s="36">
        <v>85</v>
      </c>
      <c r="JH93" s="36">
        <v>102</v>
      </c>
      <c r="JI93" s="36">
        <v>54</v>
      </c>
    </row>
    <row r="94" spans="1:269">
      <c r="A94" s="15" t="s">
        <v>416</v>
      </c>
      <c r="B94" s="39" t="s">
        <v>417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79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80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81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82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67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73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74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83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84"/>
        <v>1065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v>122</v>
      </c>
      <c r="JA94" s="122">
        <v>158</v>
      </c>
      <c r="JB94" s="133">
        <v>99</v>
      </c>
      <c r="JC94" s="133">
        <v>74</v>
      </c>
      <c r="JD94" s="16">
        <f>SUM(JE94:JI94)</f>
        <v>543</v>
      </c>
      <c r="JE94" s="133">
        <v>96</v>
      </c>
      <c r="JF94" s="133">
        <v>85</v>
      </c>
      <c r="JG94" s="36">
        <v>78</v>
      </c>
      <c r="JH94" s="36">
        <v>165</v>
      </c>
      <c r="JI94" s="36">
        <v>119</v>
      </c>
    </row>
    <row r="95" spans="1:269">
      <c r="A95" s="15" t="s">
        <v>418</v>
      </c>
      <c r="B95" s="39" t="s">
        <v>419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79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80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81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82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67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73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74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83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84"/>
        <v>1307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v>153</v>
      </c>
      <c r="JA95" s="122">
        <v>189</v>
      </c>
      <c r="JB95" s="133">
        <v>108</v>
      </c>
      <c r="JC95" s="133">
        <v>71</v>
      </c>
      <c r="JD95" s="16">
        <f>SUM(JE95:JI95)</f>
        <v>486</v>
      </c>
      <c r="JE95" s="133">
        <v>81</v>
      </c>
      <c r="JF95" s="133">
        <v>77</v>
      </c>
      <c r="JG95" s="36">
        <v>114</v>
      </c>
      <c r="JH95" s="36">
        <v>89</v>
      </c>
      <c r="JI95" s="36">
        <v>125</v>
      </c>
    </row>
    <row r="96" spans="1:269">
      <c r="A96" s="15" t="s">
        <v>420</v>
      </c>
      <c r="B96" s="39" t="s">
        <v>421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79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80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81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82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67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74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">
        <v>1079</v>
      </c>
      <c r="JA96" s="122" t="s">
        <v>1079</v>
      </c>
      <c r="JB96" s="133" t="s">
        <v>1079</v>
      </c>
      <c r="JC96" s="133" t="s">
        <v>1079</v>
      </c>
      <c r="JD96" s="16"/>
      <c r="JE96" s="133" t="s">
        <v>1079</v>
      </c>
      <c r="JF96" s="133" t="s">
        <v>1079</v>
      </c>
      <c r="JG96" s="36" t="s">
        <v>1079</v>
      </c>
      <c r="JH96" s="36" t="s">
        <v>1079</v>
      </c>
      <c r="JI96" s="36" t="s">
        <v>1079</v>
      </c>
    </row>
    <row r="97" spans="1:269">
      <c r="A97" s="15" t="s">
        <v>422</v>
      </c>
      <c r="B97" s="39" t="s">
        <v>423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79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80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81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82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67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73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74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83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">
        <v>1079</v>
      </c>
      <c r="JA97" s="122" t="s">
        <v>1079</v>
      </c>
      <c r="JB97" s="133" t="s">
        <v>1079</v>
      </c>
      <c r="JC97" s="133" t="s">
        <v>1079</v>
      </c>
      <c r="JD97" s="16"/>
      <c r="JE97" s="133" t="s">
        <v>1079</v>
      </c>
      <c r="JF97" s="133" t="s">
        <v>1079</v>
      </c>
      <c r="JG97" s="36" t="s">
        <v>1079</v>
      </c>
      <c r="JH97" s="36" t="s">
        <v>1079</v>
      </c>
      <c r="JI97" s="36" t="s">
        <v>1079</v>
      </c>
    </row>
    <row r="98" spans="1:269">
      <c r="A98" s="15" t="s">
        <v>424</v>
      </c>
      <c r="B98" s="39" t="s">
        <v>425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79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80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81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82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67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73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74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">
        <v>1079</v>
      </c>
      <c r="JA98" s="122" t="s">
        <v>1079</v>
      </c>
      <c r="JB98" s="133" t="s">
        <v>1079</v>
      </c>
      <c r="JC98" s="133" t="s">
        <v>1079</v>
      </c>
      <c r="JD98" s="16"/>
      <c r="JE98" s="133" t="s">
        <v>1079</v>
      </c>
      <c r="JF98" s="133" t="s">
        <v>1079</v>
      </c>
      <c r="JG98" s="36" t="s">
        <v>1079</v>
      </c>
      <c r="JH98" s="36" t="s">
        <v>1079</v>
      </c>
      <c r="JI98" s="36" t="s">
        <v>1079</v>
      </c>
    </row>
    <row r="99" spans="1:269">
      <c r="A99" s="15" t="s">
        <v>426</v>
      </c>
      <c r="B99" s="39" t="s">
        <v>1065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79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80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81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82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67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74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85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">
        <v>1079</v>
      </c>
      <c r="JA99" s="122" t="s">
        <v>1079</v>
      </c>
      <c r="JB99" s="133" t="s">
        <v>1079</v>
      </c>
      <c r="JC99" s="133" t="s">
        <v>1079</v>
      </c>
      <c r="JD99" s="16"/>
      <c r="JE99" s="133" t="s">
        <v>1079</v>
      </c>
      <c r="JF99" s="133" t="s">
        <v>1079</v>
      </c>
      <c r="JG99" s="36" t="s">
        <v>1079</v>
      </c>
      <c r="JH99" s="36" t="s">
        <v>1079</v>
      </c>
      <c r="JI99" s="36" t="s">
        <v>1079</v>
      </c>
    </row>
    <row r="100" spans="1:269">
      <c r="A100" s="15" t="s">
        <v>427</v>
      </c>
      <c r="B100" s="39" t="s">
        <v>428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79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80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81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82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67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74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">
        <v>1079</v>
      </c>
      <c r="JA100" s="122" t="s">
        <v>1079</v>
      </c>
      <c r="JB100" s="133" t="s">
        <v>1079</v>
      </c>
      <c r="JC100" s="133" t="s">
        <v>1079</v>
      </c>
      <c r="JD100" s="16"/>
      <c r="JE100" s="133" t="s">
        <v>1079</v>
      </c>
      <c r="JF100" s="133" t="s">
        <v>1079</v>
      </c>
      <c r="JG100" s="36" t="s">
        <v>1079</v>
      </c>
      <c r="JH100" s="36" t="s">
        <v>1079</v>
      </c>
      <c r="JI100" s="36" t="s">
        <v>1079</v>
      </c>
    </row>
    <row r="101" spans="1:269">
      <c r="A101" s="15" t="s">
        <v>429</v>
      </c>
      <c r="B101" s="39" t="s">
        <v>430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79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80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81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82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67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73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74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83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84"/>
        <v>246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v>15</v>
      </c>
      <c r="JA101" s="122">
        <v>34</v>
      </c>
      <c r="JB101" s="133">
        <v>12</v>
      </c>
      <c r="JC101" s="133">
        <v>21</v>
      </c>
      <c r="JD101" s="16">
        <f>SUM(JE101:JI101)</f>
        <v>89</v>
      </c>
      <c r="JE101" s="133">
        <v>20</v>
      </c>
      <c r="JF101" s="133">
        <v>13</v>
      </c>
      <c r="JG101" s="36">
        <v>14</v>
      </c>
      <c r="JH101" s="36">
        <v>29</v>
      </c>
      <c r="JI101" s="36">
        <v>13</v>
      </c>
    </row>
    <row r="102" spans="1:269">
      <c r="A102" s="15" t="s">
        <v>431</v>
      </c>
      <c r="B102" s="39" t="s">
        <v>432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79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80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81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82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67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74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">
        <v>1079</v>
      </c>
      <c r="JA102" s="122" t="s">
        <v>1079</v>
      </c>
      <c r="JB102" s="133" t="s">
        <v>1079</v>
      </c>
      <c r="JC102" s="133" t="s">
        <v>1079</v>
      </c>
      <c r="JD102" s="16"/>
      <c r="JE102" s="133" t="s">
        <v>1079</v>
      </c>
      <c r="JF102" s="133" t="s">
        <v>1079</v>
      </c>
      <c r="JG102" s="36" t="s">
        <v>1079</v>
      </c>
      <c r="JH102" s="36" t="s">
        <v>1079</v>
      </c>
      <c r="JI102" s="36" t="s">
        <v>1079</v>
      </c>
    </row>
    <row r="103" spans="1:269">
      <c r="A103" s="15" t="s">
        <v>433</v>
      </c>
      <c r="B103" s="39" t="s">
        <v>434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79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80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81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82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67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74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">
        <v>1079</v>
      </c>
      <c r="JA103" s="122" t="s">
        <v>1079</v>
      </c>
      <c r="JB103" s="133" t="s">
        <v>1079</v>
      </c>
      <c r="JC103" s="133" t="s">
        <v>1079</v>
      </c>
      <c r="JD103" s="16"/>
      <c r="JE103" s="133" t="s">
        <v>1079</v>
      </c>
      <c r="JF103" s="133" t="s">
        <v>1079</v>
      </c>
      <c r="JG103" s="36" t="s">
        <v>1079</v>
      </c>
      <c r="JH103" s="36" t="s">
        <v>1079</v>
      </c>
      <c r="JI103" s="36" t="s">
        <v>1079</v>
      </c>
    </row>
    <row r="104" spans="1:269">
      <c r="A104" s="15" t="s">
        <v>435</v>
      </c>
      <c r="B104" s="39" t="s">
        <v>436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79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80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81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82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67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74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">
        <v>1079</v>
      </c>
      <c r="JA104" s="122" t="s">
        <v>1079</v>
      </c>
      <c r="JB104" s="133" t="s">
        <v>1079</v>
      </c>
      <c r="JC104" s="133" t="s">
        <v>1079</v>
      </c>
      <c r="JD104" s="16"/>
      <c r="JE104" s="133" t="s">
        <v>1079</v>
      </c>
      <c r="JF104" s="133" t="s">
        <v>1079</v>
      </c>
      <c r="JG104" s="36" t="s">
        <v>1079</v>
      </c>
      <c r="JH104" s="36" t="s">
        <v>1079</v>
      </c>
      <c r="JI104" s="36" t="s">
        <v>1079</v>
      </c>
    </row>
    <row r="105" spans="1:269">
      <c r="A105" s="15" t="s">
        <v>437</v>
      </c>
      <c r="B105" s="39" t="s">
        <v>438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79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80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81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82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67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73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74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83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84"/>
        <v>17842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v>1736</v>
      </c>
      <c r="JA105" s="122">
        <v>1747</v>
      </c>
      <c r="JB105" s="133">
        <v>1451</v>
      </c>
      <c r="JC105" s="133">
        <v>1392</v>
      </c>
      <c r="JD105" s="16">
        <f>SUM(JE105:JI105)</f>
        <v>6844</v>
      </c>
      <c r="JE105" s="133">
        <v>1270</v>
      </c>
      <c r="JF105" s="133">
        <v>1165</v>
      </c>
      <c r="JG105" s="36">
        <v>1397</v>
      </c>
      <c r="JH105" s="36">
        <v>1566</v>
      </c>
      <c r="JI105" s="36">
        <v>1446</v>
      </c>
    </row>
    <row r="106" spans="1:269">
      <c r="A106" s="15" t="s">
        <v>439</v>
      </c>
      <c r="B106" s="39" t="s">
        <v>440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79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80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81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82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67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73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74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83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84"/>
        <v>5046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v>433</v>
      </c>
      <c r="JA106" s="122">
        <v>618</v>
      </c>
      <c r="JB106" s="133">
        <v>410</v>
      </c>
      <c r="JC106" s="133">
        <v>360</v>
      </c>
      <c r="JD106" s="16">
        <f>SUM(JE106:JI106)</f>
        <v>2032</v>
      </c>
      <c r="JE106" s="133">
        <v>297</v>
      </c>
      <c r="JF106" s="133">
        <v>316</v>
      </c>
      <c r="JG106" s="36">
        <v>373</v>
      </c>
      <c r="JH106" s="36">
        <v>553</v>
      </c>
      <c r="JI106" s="36">
        <v>493</v>
      </c>
    </row>
    <row r="107" spans="1:269">
      <c r="A107" s="15" t="s">
        <v>441</v>
      </c>
      <c r="B107" s="39" t="s">
        <v>442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79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80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81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82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67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73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74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83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84"/>
        <v>4403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v>457</v>
      </c>
      <c r="JA107" s="122">
        <v>496</v>
      </c>
      <c r="JB107" s="133">
        <v>322</v>
      </c>
      <c r="JC107" s="133">
        <v>263</v>
      </c>
      <c r="JD107" s="16">
        <f>SUM(JE107:JI107)</f>
        <v>1949</v>
      </c>
      <c r="JE107" s="133">
        <v>373</v>
      </c>
      <c r="JF107" s="133">
        <v>303</v>
      </c>
      <c r="JG107" s="36">
        <v>397</v>
      </c>
      <c r="JH107" s="36">
        <v>441</v>
      </c>
      <c r="JI107" s="36">
        <v>435</v>
      </c>
    </row>
    <row r="108" spans="1:269">
      <c r="A108" s="15" t="s">
        <v>443</v>
      </c>
      <c r="B108" s="39" t="s">
        <v>444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79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80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81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82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67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73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74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83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84"/>
        <v>409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v>43</v>
      </c>
      <c r="JA108" s="122">
        <v>35</v>
      </c>
      <c r="JB108" s="133">
        <v>32</v>
      </c>
      <c r="JC108" s="133">
        <v>23</v>
      </c>
      <c r="JD108" s="16">
        <f>SUM(JE108:JI108)</f>
        <v>199</v>
      </c>
      <c r="JE108" s="133">
        <v>19</v>
      </c>
      <c r="JF108" s="133">
        <v>17</v>
      </c>
      <c r="JG108" s="36">
        <v>37</v>
      </c>
      <c r="JH108" s="36">
        <v>22</v>
      </c>
      <c r="JI108" s="36">
        <v>104</v>
      </c>
    </row>
    <row r="109" spans="1:269">
      <c r="A109" s="15" t="s">
        <v>445</v>
      </c>
      <c r="B109" s="39" t="s">
        <v>446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79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80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81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82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67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73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74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83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84"/>
        <v>573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v>57</v>
      </c>
      <c r="JA109" s="122">
        <v>81</v>
      </c>
      <c r="JB109" s="133">
        <v>38</v>
      </c>
      <c r="JC109" s="133">
        <v>32</v>
      </c>
      <c r="JD109" s="16">
        <f>SUM(JE109:JI109)</f>
        <v>222</v>
      </c>
      <c r="JE109" s="133">
        <v>24</v>
      </c>
      <c r="JF109" s="133">
        <v>28</v>
      </c>
      <c r="JG109" s="36">
        <v>78</v>
      </c>
      <c r="JH109" s="36">
        <v>53</v>
      </c>
      <c r="JI109" s="36">
        <v>39</v>
      </c>
    </row>
    <row r="110" spans="1:269">
      <c r="A110" s="15" t="s">
        <v>447</v>
      </c>
      <c r="B110" s="39" t="s">
        <v>448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79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80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81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82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67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73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74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83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84"/>
        <v>4580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v>699</v>
      </c>
      <c r="JA110" s="122">
        <v>407</v>
      </c>
      <c r="JB110" s="133">
        <v>430</v>
      </c>
      <c r="JC110" s="133">
        <v>307</v>
      </c>
      <c r="JD110" s="16">
        <f>SUM(JE110:JI110)</f>
        <v>1871</v>
      </c>
      <c r="JE110" s="133">
        <v>283</v>
      </c>
      <c r="JF110" s="133">
        <v>382</v>
      </c>
      <c r="JG110" s="36">
        <v>360</v>
      </c>
      <c r="JH110" s="36">
        <v>361</v>
      </c>
      <c r="JI110" s="36">
        <v>485</v>
      </c>
    </row>
    <row r="111" spans="1:269">
      <c r="A111" s="15" t="s">
        <v>449</v>
      </c>
      <c r="B111" s="39" t="s">
        <v>450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79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80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81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82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67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73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74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83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84"/>
        <v>1888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v>187</v>
      </c>
      <c r="JA111" s="122">
        <v>206</v>
      </c>
      <c r="JB111" s="133">
        <v>134</v>
      </c>
      <c r="JC111" s="133">
        <v>125</v>
      </c>
      <c r="JD111" s="16">
        <f>SUM(JE111:JI111)</f>
        <v>771</v>
      </c>
      <c r="JE111" s="133">
        <v>169</v>
      </c>
      <c r="JF111" s="133">
        <v>95</v>
      </c>
      <c r="JG111" s="36">
        <v>162</v>
      </c>
      <c r="JH111" s="36">
        <v>126</v>
      </c>
      <c r="JI111" s="36">
        <v>219</v>
      </c>
    </row>
    <row r="112" spans="1:269">
      <c r="A112" s="15" t="s">
        <v>451</v>
      </c>
      <c r="B112" s="39" t="s">
        <v>452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79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80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81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82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67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73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74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83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84"/>
        <v>676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v>76</v>
      </c>
      <c r="JA112" s="122">
        <v>83</v>
      </c>
      <c r="JB112" s="133">
        <v>46</v>
      </c>
      <c r="JC112" s="133">
        <v>45</v>
      </c>
      <c r="JD112" s="16">
        <f>SUM(JE112:JI112)</f>
        <v>252</v>
      </c>
      <c r="JE112" s="133">
        <v>59</v>
      </c>
      <c r="JF112" s="133">
        <v>53</v>
      </c>
      <c r="JG112" s="36">
        <v>53</v>
      </c>
      <c r="JH112" s="36">
        <v>43</v>
      </c>
      <c r="JI112" s="36">
        <v>44</v>
      </c>
    </row>
    <row r="113" spans="1:269">
      <c r="A113" s="15" t="s">
        <v>453</v>
      </c>
      <c r="B113" s="39" t="s">
        <v>454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79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80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81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82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67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73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74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83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84"/>
        <v>336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v>47</v>
      </c>
      <c r="JA113" s="122">
        <v>46</v>
      </c>
      <c r="JB113" s="133">
        <v>9</v>
      </c>
      <c r="JC113" s="133">
        <v>12</v>
      </c>
      <c r="JD113" s="16">
        <f>SUM(JE113:JI113)</f>
        <v>50</v>
      </c>
      <c r="JE113" s="133">
        <v>16</v>
      </c>
      <c r="JF113" s="133">
        <v>14</v>
      </c>
      <c r="JG113" s="36">
        <v>9</v>
      </c>
      <c r="JH113" s="36">
        <v>4</v>
      </c>
      <c r="JI113" s="36">
        <v>7</v>
      </c>
    </row>
    <row r="114" spans="1:269">
      <c r="A114" s="15" t="s">
        <v>455</v>
      </c>
      <c r="B114" s="39" t="s">
        <v>456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79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80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81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82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67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73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74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83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84"/>
        <v>6313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v>765</v>
      </c>
      <c r="JA114" s="122">
        <v>653</v>
      </c>
      <c r="JB114" s="133">
        <v>567</v>
      </c>
      <c r="JC114" s="133">
        <v>423</v>
      </c>
      <c r="JD114" s="16">
        <f>SUM(JE114:JI114)</f>
        <v>1971</v>
      </c>
      <c r="JE114" s="133">
        <v>393</v>
      </c>
      <c r="JF114" s="133">
        <v>529</v>
      </c>
      <c r="JG114" s="36">
        <v>330</v>
      </c>
      <c r="JH114" s="36">
        <v>297</v>
      </c>
      <c r="JI114" s="36">
        <v>422</v>
      </c>
    </row>
    <row r="115" spans="1:269">
      <c r="A115" s="15" t="s">
        <v>457</v>
      </c>
      <c r="B115" s="39" t="s">
        <v>458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79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80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81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82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67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73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74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83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84"/>
        <v>1632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v>136</v>
      </c>
      <c r="JA115" s="122">
        <v>162</v>
      </c>
      <c r="JB115" s="133">
        <v>148</v>
      </c>
      <c r="JC115" s="133">
        <v>93</v>
      </c>
      <c r="JD115" s="16">
        <f>SUM(JE115:JI115)</f>
        <v>734</v>
      </c>
      <c r="JE115" s="133">
        <v>95</v>
      </c>
      <c r="JF115" s="133">
        <v>116</v>
      </c>
      <c r="JG115" s="36">
        <v>144</v>
      </c>
      <c r="JH115" s="36">
        <v>171</v>
      </c>
      <c r="JI115" s="36">
        <v>208</v>
      </c>
    </row>
    <row r="116" spans="1:269">
      <c r="A116" s="15" t="s">
        <v>459</v>
      </c>
      <c r="B116" s="39" t="s">
        <v>460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79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80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81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82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67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73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74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83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/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v>5</v>
      </c>
      <c r="JA116" s="122">
        <v>9</v>
      </c>
      <c r="JB116" s="133">
        <v>4</v>
      </c>
      <c r="JC116" s="133">
        <v>6</v>
      </c>
      <c r="JD116" s="16">
        <f>SUM(JE116:JI116)</f>
        <v>33</v>
      </c>
      <c r="JE116" s="133">
        <v>3</v>
      </c>
      <c r="JF116" s="133">
        <v>3</v>
      </c>
      <c r="JG116" s="36">
        <v>12</v>
      </c>
      <c r="JH116" s="36">
        <v>13</v>
      </c>
      <c r="JI116" s="36">
        <v>2</v>
      </c>
    </row>
    <row r="117" spans="1:269">
      <c r="A117" s="15" t="s">
        <v>461</v>
      </c>
      <c r="B117" s="39" t="s">
        <v>462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79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80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81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82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67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74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">
        <v>1079</v>
      </c>
      <c r="JA117" s="122" t="s">
        <v>1079</v>
      </c>
      <c r="JB117" s="133" t="s">
        <v>1079</v>
      </c>
      <c r="JC117" s="133" t="s">
        <v>1079</v>
      </c>
      <c r="JD117" s="16"/>
      <c r="JE117" s="133" t="s">
        <v>1079</v>
      </c>
      <c r="JF117" s="133" t="s">
        <v>1079</v>
      </c>
      <c r="JG117" s="36" t="s">
        <v>1079</v>
      </c>
      <c r="JH117" s="36" t="s">
        <v>1079</v>
      </c>
      <c r="JI117" s="36" t="s">
        <v>1079</v>
      </c>
    </row>
    <row r="118" spans="1:269">
      <c r="A118" s="15" t="s">
        <v>463</v>
      </c>
      <c r="B118" s="39" t="s">
        <v>464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79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80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81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82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67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73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74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83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84"/>
        <v>101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v>5</v>
      </c>
      <c r="JA118" s="122">
        <v>4</v>
      </c>
      <c r="JB118" s="133">
        <v>3</v>
      </c>
      <c r="JC118" s="133">
        <v>6</v>
      </c>
      <c r="JD118" s="16">
        <f>SUM(JE118:JI118)</f>
        <v>30</v>
      </c>
      <c r="JE118" s="133">
        <v>3</v>
      </c>
      <c r="JF118" s="133">
        <v>10</v>
      </c>
      <c r="JG118" s="36">
        <v>8</v>
      </c>
      <c r="JH118" s="36">
        <v>5</v>
      </c>
      <c r="JI118" s="36">
        <v>4</v>
      </c>
    </row>
    <row r="119" spans="1:269">
      <c r="A119" s="15" t="s">
        <v>465</v>
      </c>
      <c r="B119" s="39" t="s">
        <v>466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79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80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81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82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67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74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">
        <v>1079</v>
      </c>
      <c r="JA119" s="122" t="s">
        <v>1079</v>
      </c>
      <c r="JB119" s="133" t="s">
        <v>1079</v>
      </c>
      <c r="JC119" s="133" t="s">
        <v>1079</v>
      </c>
      <c r="JD119" s="16"/>
      <c r="JE119" s="133" t="s">
        <v>1079</v>
      </c>
      <c r="JF119" s="133" t="s">
        <v>1079</v>
      </c>
      <c r="JG119" s="36" t="s">
        <v>1079</v>
      </c>
      <c r="JH119" s="36" t="s">
        <v>1079</v>
      </c>
      <c r="JI119" s="36" t="s">
        <v>1079</v>
      </c>
    </row>
    <row r="120" spans="1:269">
      <c r="A120" s="15" t="s">
        <v>467</v>
      </c>
      <c r="B120" s="39" t="s">
        <v>467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74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">
        <v>1079</v>
      </c>
      <c r="JA120" s="122" t="s">
        <v>1079</v>
      </c>
      <c r="JB120" s="133" t="s">
        <v>1079</v>
      </c>
      <c r="JC120" s="133" t="s">
        <v>1079</v>
      </c>
      <c r="JD120" s="16"/>
      <c r="JE120" s="133" t="s">
        <v>1079</v>
      </c>
      <c r="JF120" s="133" t="s">
        <v>1079</v>
      </c>
      <c r="JG120" s="36" t="s">
        <v>1079</v>
      </c>
      <c r="JH120" s="36" t="s">
        <v>1079</v>
      </c>
      <c r="JI120" s="36" t="s">
        <v>1079</v>
      </c>
    </row>
    <row r="121" spans="1:269">
      <c r="A121" s="15" t="s">
        <v>468</v>
      </c>
      <c r="B121" s="39" t="s">
        <v>469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79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80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81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82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67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74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">
        <v>1079</v>
      </c>
      <c r="JA121" s="122" t="s">
        <v>1079</v>
      </c>
      <c r="JB121" s="133" t="s">
        <v>1079</v>
      </c>
      <c r="JC121" s="133" t="s">
        <v>1079</v>
      </c>
      <c r="JD121" s="16"/>
      <c r="JE121" s="133" t="s">
        <v>1079</v>
      </c>
      <c r="JF121" s="133" t="s">
        <v>1079</v>
      </c>
      <c r="JG121" s="36" t="s">
        <v>1079</v>
      </c>
      <c r="JH121" s="36" t="s">
        <v>1079</v>
      </c>
      <c r="JI121" s="36" t="s">
        <v>1079</v>
      </c>
    </row>
    <row r="122" spans="1:269">
      <c r="A122" s="15" t="s">
        <v>470</v>
      </c>
      <c r="B122" s="39" t="s">
        <v>471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79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80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81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82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67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74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">
        <v>1079</v>
      </c>
      <c r="JA122" s="122" t="s">
        <v>1079</v>
      </c>
      <c r="JB122" s="133" t="s">
        <v>1079</v>
      </c>
      <c r="JC122" s="133" t="s">
        <v>1079</v>
      </c>
      <c r="JD122" s="16"/>
      <c r="JE122" s="133" t="s">
        <v>1079</v>
      </c>
      <c r="JF122" s="133" t="s">
        <v>1079</v>
      </c>
      <c r="JG122" s="36" t="s">
        <v>1079</v>
      </c>
      <c r="JH122" s="36" t="s">
        <v>1079</v>
      </c>
      <c r="JI122" s="36" t="s">
        <v>1079</v>
      </c>
    </row>
    <row r="123" spans="1:269">
      <c r="A123" s="15" t="s">
        <v>472</v>
      </c>
      <c r="B123" s="39" t="s">
        <v>473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79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80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81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82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67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74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">
        <v>1079</v>
      </c>
      <c r="JA123" s="122" t="s">
        <v>1079</v>
      </c>
      <c r="JB123" s="133" t="s">
        <v>1079</v>
      </c>
      <c r="JC123" s="133" t="s">
        <v>1079</v>
      </c>
      <c r="JD123" s="16"/>
      <c r="JE123" s="133" t="s">
        <v>1079</v>
      </c>
      <c r="JF123" s="133" t="s">
        <v>1079</v>
      </c>
      <c r="JG123" s="36" t="s">
        <v>1079</v>
      </c>
      <c r="JH123" s="36" t="s">
        <v>1079</v>
      </c>
      <c r="JI123" s="36" t="s">
        <v>1079</v>
      </c>
    </row>
    <row r="124" spans="1:269">
      <c r="A124" s="15" t="s">
        <v>474</v>
      </c>
      <c r="B124" s="39" t="s">
        <v>475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79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80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81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82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67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74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">
        <v>1079</v>
      </c>
      <c r="JA124" s="122" t="s">
        <v>1079</v>
      </c>
      <c r="JB124" s="133" t="s">
        <v>1079</v>
      </c>
      <c r="JC124" s="133" t="s">
        <v>1079</v>
      </c>
      <c r="JD124" s="16"/>
      <c r="JE124" s="133" t="s">
        <v>1079</v>
      </c>
      <c r="JF124" s="133" t="s">
        <v>1079</v>
      </c>
      <c r="JG124" s="36" t="s">
        <v>1079</v>
      </c>
      <c r="JH124" s="36" t="s">
        <v>1079</v>
      </c>
      <c r="JI124" s="36" t="s">
        <v>1079</v>
      </c>
    </row>
    <row r="125" spans="1:269">
      <c r="A125" s="15" t="s">
        <v>476</v>
      </c>
      <c r="B125" s="39" t="s">
        <v>477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79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80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81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82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67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74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">
        <v>1079</v>
      </c>
      <c r="JA125" s="122" t="s">
        <v>1079</v>
      </c>
      <c r="JB125" s="133" t="s">
        <v>1079</v>
      </c>
      <c r="JC125" s="133" t="s">
        <v>1079</v>
      </c>
      <c r="JD125" s="16"/>
      <c r="JE125" s="133" t="s">
        <v>1079</v>
      </c>
      <c r="JF125" s="133" t="s">
        <v>1079</v>
      </c>
      <c r="JG125" s="36" t="s">
        <v>1079</v>
      </c>
      <c r="JH125" s="36" t="s">
        <v>1079</v>
      </c>
      <c r="JI125" s="36" t="s">
        <v>1079</v>
      </c>
    </row>
    <row r="126" spans="1:269">
      <c r="A126" s="15" t="s">
        <v>478</v>
      </c>
      <c r="B126" s="39" t="s">
        <v>479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79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80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81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82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67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74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">
        <v>1079</v>
      </c>
      <c r="JA126" s="122" t="s">
        <v>1079</v>
      </c>
      <c r="JB126" s="133" t="s">
        <v>1079</v>
      </c>
      <c r="JC126" s="133" t="s">
        <v>1079</v>
      </c>
      <c r="JD126" s="16"/>
      <c r="JE126" s="133" t="s">
        <v>1079</v>
      </c>
      <c r="JF126" s="133" t="s">
        <v>1079</v>
      </c>
      <c r="JG126" s="36" t="s">
        <v>1079</v>
      </c>
      <c r="JH126" s="36" t="s">
        <v>1079</v>
      </c>
      <c r="JI126" s="36" t="s">
        <v>1079</v>
      </c>
    </row>
    <row r="127" spans="1:269">
      <c r="A127" s="15" t="s">
        <v>480</v>
      </c>
      <c r="B127" s="39" t="s">
        <v>481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79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80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81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82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67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74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">
        <v>1079</v>
      </c>
      <c r="JA127" s="122" t="s">
        <v>1079</v>
      </c>
      <c r="JB127" s="133" t="s">
        <v>1079</v>
      </c>
      <c r="JC127" s="133" t="s">
        <v>1079</v>
      </c>
      <c r="JD127" s="16"/>
      <c r="JE127" s="133" t="s">
        <v>1079</v>
      </c>
      <c r="JF127" s="133" t="s">
        <v>1079</v>
      </c>
      <c r="JG127" s="36" t="s">
        <v>1079</v>
      </c>
      <c r="JH127" s="36" t="s">
        <v>1079</v>
      </c>
      <c r="JI127" s="36" t="s">
        <v>1079</v>
      </c>
    </row>
    <row r="128" spans="1:269">
      <c r="A128" s="60" t="s">
        <v>482</v>
      </c>
      <c r="B128" s="39" t="s">
        <v>483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79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80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81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82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67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74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">
        <v>1079</v>
      </c>
      <c r="JA128" s="122" t="s">
        <v>1079</v>
      </c>
      <c r="JB128" s="133" t="s">
        <v>1079</v>
      </c>
      <c r="JC128" s="133" t="s">
        <v>1079</v>
      </c>
      <c r="JD128" s="16"/>
      <c r="JE128" s="133" t="s">
        <v>1079</v>
      </c>
      <c r="JF128" s="133" t="s">
        <v>1079</v>
      </c>
      <c r="JG128" s="36" t="s">
        <v>1079</v>
      </c>
      <c r="JH128" s="36" t="s">
        <v>1079</v>
      </c>
      <c r="JI128" s="36" t="s">
        <v>1079</v>
      </c>
    </row>
    <row r="129" spans="1:269">
      <c r="A129" s="61" t="s">
        <v>484</v>
      </c>
      <c r="B129" s="39" t="s">
        <v>485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79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80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81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82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67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73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74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">
        <v>1079</v>
      </c>
      <c r="JA129" s="122" t="s">
        <v>1079</v>
      </c>
      <c r="JB129" s="133" t="s">
        <v>1079</v>
      </c>
      <c r="JC129" s="133" t="s">
        <v>1079</v>
      </c>
      <c r="JD129" s="16"/>
      <c r="JE129" s="133" t="s">
        <v>1079</v>
      </c>
      <c r="JF129" s="133" t="s">
        <v>1079</v>
      </c>
      <c r="JG129" s="36" t="s">
        <v>1079</v>
      </c>
      <c r="JH129" s="36" t="s">
        <v>1079</v>
      </c>
      <c r="JI129" s="36" t="s">
        <v>1079</v>
      </c>
    </row>
    <row r="130" spans="1:269" ht="17.25" thickBot="1">
      <c r="A130" s="9" t="s">
        <v>486</v>
      </c>
      <c r="B130" s="9" t="s">
        <v>487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86">SUM(CQ132:CQ192)-CQ180-CQ181</f>
        <v>498096</v>
      </c>
      <c r="CR130" s="10">
        <f t="shared" si="86"/>
        <v>40550</v>
      </c>
      <c r="CS130" s="10">
        <f t="shared" si="86"/>
        <v>37709</v>
      </c>
      <c r="CT130" s="10">
        <f t="shared" si="86"/>
        <v>41854</v>
      </c>
      <c r="CU130" s="10">
        <f t="shared" si="86"/>
        <v>44981</v>
      </c>
      <c r="CV130" s="10">
        <f t="shared" si="86"/>
        <v>42757</v>
      </c>
      <c r="CW130" s="10">
        <f t="shared" si="86"/>
        <v>40776</v>
      </c>
      <c r="CX130" s="10">
        <f t="shared" si="86"/>
        <v>40438</v>
      </c>
      <c r="CY130" s="10">
        <f t="shared" si="86"/>
        <v>39663</v>
      </c>
      <c r="CZ130" s="10">
        <f t="shared" si="86"/>
        <v>39188</v>
      </c>
      <c r="DA130" s="10">
        <f t="shared" si="86"/>
        <v>49321</v>
      </c>
      <c r="DB130" s="10">
        <f t="shared" si="86"/>
        <v>42865</v>
      </c>
      <c r="DC130" s="10">
        <f t="shared" si="86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87">SUM(ED132:ED179,ED182:ED187)</f>
        <v>559432</v>
      </c>
      <c r="EE130" s="10">
        <f t="shared" si="87"/>
        <v>43058</v>
      </c>
      <c r="EF130" s="10">
        <f t="shared" si="87"/>
        <v>36951</v>
      </c>
      <c r="EG130" s="10">
        <f t="shared" si="87"/>
        <v>48436</v>
      </c>
      <c r="EH130" s="10">
        <f t="shared" si="87"/>
        <v>49188</v>
      </c>
      <c r="EI130" s="10">
        <f t="shared" si="87"/>
        <v>47624</v>
      </c>
      <c r="EJ130" s="10">
        <f t="shared" si="87"/>
        <v>44015</v>
      </c>
      <c r="EK130" s="10">
        <f t="shared" si="87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79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88">SUM(EU132:EU179,EU182:EU187)</f>
        <v>50614</v>
      </c>
      <c r="EV130" s="10">
        <f t="shared" si="88"/>
        <v>48854</v>
      </c>
      <c r="EW130" s="10">
        <f t="shared" si="88"/>
        <v>49212</v>
      </c>
      <c r="EX130" s="10">
        <f t="shared" si="88"/>
        <v>52788</v>
      </c>
      <c r="EY130" s="10">
        <f t="shared" si="88"/>
        <v>50332</v>
      </c>
      <c r="EZ130" s="10">
        <f t="shared" si="88"/>
        <v>49616</v>
      </c>
      <c r="FA130" s="10">
        <f t="shared" si="88"/>
        <v>57466</v>
      </c>
      <c r="FB130" s="10">
        <f t="shared" si="88"/>
        <v>50028</v>
      </c>
      <c r="FC130" s="10">
        <f t="shared" si="88"/>
        <v>45203</v>
      </c>
      <c r="FD130" s="9">
        <f t="shared" si="80"/>
        <v>597762</v>
      </c>
      <c r="FE130" s="10">
        <f t="shared" ref="FE130:FJ130" si="89">SUM(FE132:FE179,FE182:FE187)</f>
        <v>49254</v>
      </c>
      <c r="FF130" s="10">
        <f t="shared" si="89"/>
        <v>44461</v>
      </c>
      <c r="FG130" s="10">
        <f t="shared" si="89"/>
        <v>55576</v>
      </c>
      <c r="FH130" s="10">
        <f t="shared" si="89"/>
        <v>49115</v>
      </c>
      <c r="FI130" s="10">
        <f t="shared" si="89"/>
        <v>48850</v>
      </c>
      <c r="FJ130" s="10">
        <f t="shared" si="89"/>
        <v>52045</v>
      </c>
      <c r="FK130" s="10">
        <f t="shared" ref="FK130:FP130" si="90">SUM(FK132:FK179,FK182:FK191)</f>
        <v>47748</v>
      </c>
      <c r="FL130" s="10">
        <f t="shared" si="90"/>
        <v>49664</v>
      </c>
      <c r="FM130" s="10">
        <f t="shared" si="90"/>
        <v>45223</v>
      </c>
      <c r="FN130" s="10">
        <f t="shared" si="90"/>
        <v>56093</v>
      </c>
      <c r="FO130" s="10">
        <f t="shared" si="90"/>
        <v>49421</v>
      </c>
      <c r="FP130" s="10">
        <f t="shared" si="90"/>
        <v>50312</v>
      </c>
      <c r="FQ130" s="9">
        <f t="shared" si="81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91">SUM(FV132:FV179,FV182:FV191)</f>
        <v>56233</v>
      </c>
      <c r="FW130" s="12">
        <f t="shared" si="91"/>
        <v>56562</v>
      </c>
      <c r="FX130" s="10">
        <f t="shared" si="91"/>
        <v>58074</v>
      </c>
      <c r="FY130" s="12">
        <f t="shared" si="91"/>
        <v>58215</v>
      </c>
      <c r="FZ130" s="10">
        <f t="shared" si="91"/>
        <v>52815</v>
      </c>
      <c r="GA130" s="12">
        <f t="shared" si="91"/>
        <v>69465</v>
      </c>
      <c r="GB130" s="10">
        <f t="shared" si="91"/>
        <v>56496</v>
      </c>
      <c r="GC130" s="10">
        <f t="shared" si="91"/>
        <v>43288</v>
      </c>
      <c r="GD130" s="9">
        <f t="shared" si="82"/>
        <v>681025</v>
      </c>
      <c r="GE130" s="10">
        <f t="shared" ref="GE130:GL130" si="92">SUM(GE132:GE179,GE182:GE191)</f>
        <v>49726</v>
      </c>
      <c r="GF130" s="10">
        <f t="shared" si="92"/>
        <v>47609</v>
      </c>
      <c r="GG130" s="10">
        <f t="shared" si="92"/>
        <v>59035</v>
      </c>
      <c r="GH130" s="10">
        <f t="shared" si="92"/>
        <v>58801</v>
      </c>
      <c r="GI130" s="10">
        <f t="shared" si="92"/>
        <v>58762</v>
      </c>
      <c r="GJ130" s="10">
        <f t="shared" si="92"/>
        <v>54380</v>
      </c>
      <c r="GK130" s="10">
        <f t="shared" si="92"/>
        <v>56778</v>
      </c>
      <c r="GL130" s="10">
        <f t="shared" si="92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67"/>
        <v>717314</v>
      </c>
      <c r="GR130" s="10">
        <f t="shared" ref="GR130:HA130" si="93">SUM(GR132:GR179,GR182:GR191)</f>
        <v>53026</v>
      </c>
      <c r="GS130" s="10">
        <f t="shared" si="93"/>
        <v>53020</v>
      </c>
      <c r="GT130" s="10">
        <f t="shared" si="93"/>
        <v>58305</v>
      </c>
      <c r="GU130" s="10">
        <f t="shared" si="93"/>
        <v>62755</v>
      </c>
      <c r="GV130" s="10">
        <f t="shared" si="93"/>
        <v>61423</v>
      </c>
      <c r="GW130" s="10">
        <f t="shared" si="93"/>
        <v>59491</v>
      </c>
      <c r="GX130" s="10">
        <f t="shared" si="93"/>
        <v>61209</v>
      </c>
      <c r="GY130" s="10">
        <f t="shared" si="93"/>
        <v>60853</v>
      </c>
      <c r="GZ130" s="10">
        <f t="shared" si="93"/>
        <v>60920</v>
      </c>
      <c r="HA130" s="10">
        <f t="shared" si="93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73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94">SUM(HS132:HS179,HS182:HS192)</f>
        <v>54975</v>
      </c>
      <c r="HT130" s="13">
        <f t="shared" si="94"/>
        <v>73272</v>
      </c>
      <c r="HU130" s="13">
        <f t="shared" si="94"/>
        <v>76690</v>
      </c>
      <c r="HV130" s="13">
        <f t="shared" si="94"/>
        <v>73554</v>
      </c>
      <c r="HW130" s="13">
        <f t="shared" si="94"/>
        <v>74808</v>
      </c>
      <c r="HX130" s="13">
        <f t="shared" si="94"/>
        <v>76260</v>
      </c>
      <c r="HY130" s="13">
        <f t="shared" si="94"/>
        <v>78713</v>
      </c>
      <c r="HZ130" s="13">
        <f t="shared" si="94"/>
        <v>75356</v>
      </c>
      <c r="IA130" s="13">
        <f t="shared" si="94"/>
        <v>82352</v>
      </c>
      <c r="IB130" s="13">
        <f t="shared" si="94"/>
        <v>68881</v>
      </c>
      <c r="IC130" s="13">
        <f t="shared" si="94"/>
        <v>53773</v>
      </c>
      <c r="ID130" s="9">
        <f t="shared" si="83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942673</v>
      </c>
      <c r="IR130" s="9">
        <f>SUM(IR131:IR179,IR182:IR191)</f>
        <v>60668</v>
      </c>
      <c r="IS130" s="9">
        <f t="shared" ref="IS130:IZ130" si="95">SUM(IS132:IS179,IS182:IS189)</f>
        <v>57073</v>
      </c>
      <c r="IT130" s="9">
        <f t="shared" si="95"/>
        <v>80279</v>
      </c>
      <c r="IU130" s="9">
        <f t="shared" si="95"/>
        <v>83119</v>
      </c>
      <c r="IV130" s="9">
        <f t="shared" si="95"/>
        <v>85149</v>
      </c>
      <c r="IW130" s="9">
        <f t="shared" si="95"/>
        <v>80062</v>
      </c>
      <c r="IX130" s="9">
        <f t="shared" si="95"/>
        <v>84081</v>
      </c>
      <c r="IY130" s="9">
        <f t="shared" si="95"/>
        <v>87018</v>
      </c>
      <c r="IZ130" s="124">
        <f t="shared" si="95"/>
        <v>84015</v>
      </c>
      <c r="JA130" s="127">
        <f t="shared" ref="JA130" si="96">SUM(JA132:JA179,JA182:JA189)</f>
        <v>97839</v>
      </c>
      <c r="JB130" s="124">
        <f t="shared" ref="JB130:JC130" si="97">SUM(JB132:JB179,JB182:JB189)</f>
        <v>79193</v>
      </c>
      <c r="JC130" s="124">
        <f t="shared" si="97"/>
        <v>64177</v>
      </c>
      <c r="JD130" s="9">
        <f>SUM(JE130:JI130)</f>
        <v>392588</v>
      </c>
      <c r="JE130" s="9">
        <f>SUM(JE131:JE179,JE182:JE191)</f>
        <v>67512</v>
      </c>
      <c r="JF130" s="9">
        <f>SUM(JF131:JF179,JF182:JF191)</f>
        <v>65581</v>
      </c>
      <c r="JG130" s="9">
        <f>SUM(JG131:JG179,JG182:JG191)</f>
        <v>86555</v>
      </c>
      <c r="JH130" s="9">
        <f>SUM(JH131:JH179,JH182:JH191)</f>
        <v>93686</v>
      </c>
      <c r="JI130" s="9">
        <f>SUM(JI131:JI179,JI182:JI191)</f>
        <v>79254</v>
      </c>
    </row>
    <row r="131" spans="1:269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74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">
        <v>1079</v>
      </c>
      <c r="JA131" s="122" t="s">
        <v>1079</v>
      </c>
      <c r="JB131" s="133" t="s">
        <v>1079</v>
      </c>
      <c r="JC131" s="133" t="s">
        <v>1079</v>
      </c>
      <c r="JD131" s="16"/>
      <c r="JE131" s="133" t="s">
        <v>1079</v>
      </c>
      <c r="JF131" s="133" t="s">
        <v>1079</v>
      </c>
      <c r="JG131" s="36" t="s">
        <v>1079</v>
      </c>
      <c r="JH131" s="36" t="s">
        <v>1079</v>
      </c>
      <c r="JI131" s="36" t="s">
        <v>1079</v>
      </c>
    </row>
    <row r="132" spans="1:269">
      <c r="A132" s="50" t="s">
        <v>488</v>
      </c>
      <c r="B132" s="39" t="s">
        <v>489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98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67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73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74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83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84"/>
        <v>135139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v>11922</v>
      </c>
      <c r="JA132" s="122">
        <v>13191</v>
      </c>
      <c r="JB132" s="133">
        <v>11412</v>
      </c>
      <c r="JC132" s="133">
        <v>8305</v>
      </c>
      <c r="JD132" s="16">
        <f>SUM(JE132:JI132)</f>
        <v>56827</v>
      </c>
      <c r="JE132" s="133">
        <v>10312</v>
      </c>
      <c r="JF132" s="133">
        <v>8271</v>
      </c>
      <c r="JG132" s="36">
        <v>14809</v>
      </c>
      <c r="JH132" s="36">
        <v>13342</v>
      </c>
      <c r="JI132" s="36">
        <v>10093</v>
      </c>
    </row>
    <row r="133" spans="1:269">
      <c r="A133" s="15" t="s">
        <v>490</v>
      </c>
      <c r="B133" s="39" t="s">
        <v>491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98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99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73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74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83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84"/>
        <v>110302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v>10234</v>
      </c>
      <c r="JA133" s="122">
        <v>12225</v>
      </c>
      <c r="JB133" s="133">
        <v>8822</v>
      </c>
      <c r="JC133" s="133">
        <v>6110</v>
      </c>
      <c r="JD133" s="16">
        <f>SUM(JE133:JI133)</f>
        <v>45627</v>
      </c>
      <c r="JE133" s="133">
        <v>6720</v>
      </c>
      <c r="JF133" s="133">
        <v>7457</v>
      </c>
      <c r="JG133" s="36">
        <v>10558</v>
      </c>
      <c r="JH133" s="36">
        <v>11712</v>
      </c>
      <c r="JI133" s="36">
        <v>9180</v>
      </c>
    </row>
    <row r="134" spans="1:269">
      <c r="A134" s="15" t="s">
        <v>492</v>
      </c>
      <c r="B134" s="39" t="s">
        <v>493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98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74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">
        <v>1079</v>
      </c>
      <c r="JA134" s="122" t="s">
        <v>1079</v>
      </c>
      <c r="JB134" s="133" t="s">
        <v>1079</v>
      </c>
      <c r="JC134" s="133" t="s">
        <v>1079</v>
      </c>
      <c r="JD134" s="16"/>
      <c r="JE134" s="133" t="s">
        <v>1079</v>
      </c>
      <c r="JF134" s="133" t="s">
        <v>1079</v>
      </c>
      <c r="JG134" s="36" t="s">
        <v>1079</v>
      </c>
      <c r="JH134" s="36" t="s">
        <v>1079</v>
      </c>
      <c r="JI134" s="36" t="s">
        <v>1079</v>
      </c>
    </row>
    <row r="135" spans="1:269">
      <c r="A135" s="15" t="s">
        <v>494</v>
      </c>
      <c r="B135" s="39" t="s">
        <v>495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100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98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101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102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99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103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104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83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84"/>
        <v>91562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v>7533</v>
      </c>
      <c r="JA135" s="122">
        <v>9858</v>
      </c>
      <c r="JB135" s="133">
        <v>7026</v>
      </c>
      <c r="JC135" s="133">
        <v>5681</v>
      </c>
      <c r="JD135" s="16">
        <f>SUM(JE135:JI135)</f>
        <v>37578</v>
      </c>
      <c r="JE135" s="133">
        <v>5764</v>
      </c>
      <c r="JF135" s="133">
        <v>5825</v>
      </c>
      <c r="JG135" s="36">
        <v>7518</v>
      </c>
      <c r="JH135" s="36">
        <v>9878</v>
      </c>
      <c r="JI135" s="36">
        <v>8593</v>
      </c>
    </row>
    <row r="136" spans="1:269">
      <c r="A136" s="15" t="s">
        <v>496</v>
      </c>
      <c r="B136" s="39" t="s">
        <v>497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100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98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101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102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99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103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104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83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84"/>
        <v>33328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v>2926</v>
      </c>
      <c r="JA136" s="122">
        <v>3451</v>
      </c>
      <c r="JB136" s="133">
        <v>2829</v>
      </c>
      <c r="JC136" s="133">
        <v>2115</v>
      </c>
      <c r="JD136" s="16">
        <f>SUM(JE136:JI136)</f>
        <v>13697</v>
      </c>
      <c r="JE136" s="133">
        <v>2251</v>
      </c>
      <c r="JF136" s="133">
        <v>2389</v>
      </c>
      <c r="JG136" s="36">
        <v>2837</v>
      </c>
      <c r="JH136" s="36">
        <v>3386</v>
      </c>
      <c r="JI136" s="36">
        <v>2834</v>
      </c>
    </row>
    <row r="137" spans="1:269">
      <c r="A137" s="15" t="s">
        <v>498</v>
      </c>
      <c r="B137" s="39" t="s">
        <v>499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100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98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101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102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99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103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104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83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84"/>
        <v>17564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v>1448</v>
      </c>
      <c r="JA137" s="122">
        <v>2000</v>
      </c>
      <c r="JB137" s="133">
        <v>1430</v>
      </c>
      <c r="JC137" s="133">
        <v>1093</v>
      </c>
      <c r="JD137" s="16">
        <f>SUM(JE137:JI137)</f>
        <v>6775</v>
      </c>
      <c r="JE137" s="133">
        <v>1008</v>
      </c>
      <c r="JF137" s="133">
        <v>1020</v>
      </c>
      <c r="JG137" s="36">
        <v>1557</v>
      </c>
      <c r="JH137" s="36">
        <v>1724</v>
      </c>
      <c r="JI137" s="36">
        <v>1466</v>
      </c>
    </row>
    <row r="138" spans="1:269">
      <c r="A138" s="15" t="s">
        <v>500</v>
      </c>
      <c r="B138" s="39" t="s">
        <v>501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100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98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101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102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99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103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104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83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84"/>
        <v>14512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v>1264</v>
      </c>
      <c r="JA138" s="122">
        <v>1728</v>
      </c>
      <c r="JB138" s="133">
        <v>1137</v>
      </c>
      <c r="JC138" s="133">
        <v>816</v>
      </c>
      <c r="JD138" s="16">
        <f>SUM(JE138:JI138)</f>
        <v>6099</v>
      </c>
      <c r="JE138" s="133">
        <v>833</v>
      </c>
      <c r="JF138" s="133">
        <v>944</v>
      </c>
      <c r="JG138" s="36">
        <v>1184</v>
      </c>
      <c r="JH138" s="36">
        <v>1824</v>
      </c>
      <c r="JI138" s="36">
        <v>1314</v>
      </c>
    </row>
    <row r="139" spans="1:269">
      <c r="A139" s="15" t="s">
        <v>502</v>
      </c>
      <c r="B139" s="39" t="s">
        <v>503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100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98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101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102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99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103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104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83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84"/>
        <v>63906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v>6489</v>
      </c>
      <c r="JA139" s="122">
        <v>6345</v>
      </c>
      <c r="JB139" s="133">
        <v>5809</v>
      </c>
      <c r="JC139" s="133">
        <v>3912</v>
      </c>
      <c r="JD139" s="16">
        <f>SUM(JE139:JI139)</f>
        <v>19588</v>
      </c>
      <c r="JE139" s="133">
        <v>3885</v>
      </c>
      <c r="JF139" s="133">
        <v>4025</v>
      </c>
      <c r="JG139" s="36">
        <v>3977</v>
      </c>
      <c r="JH139" s="36">
        <v>3389</v>
      </c>
      <c r="JI139" s="36">
        <v>4312</v>
      </c>
    </row>
    <row r="140" spans="1:269">
      <c r="A140" s="15" t="s">
        <v>504</v>
      </c>
      <c r="B140" s="39" t="s">
        <v>505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100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98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101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102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99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103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104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105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106">SUM(IR140:JC140)</f>
        <v>11436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v>935</v>
      </c>
      <c r="JA140" s="122">
        <v>1415</v>
      </c>
      <c r="JB140" s="133">
        <v>936</v>
      </c>
      <c r="JC140" s="133">
        <v>639</v>
      </c>
      <c r="JD140" s="16">
        <f>SUM(JE140:JI140)</f>
        <v>4470</v>
      </c>
      <c r="JE140" s="133">
        <v>809</v>
      </c>
      <c r="JF140" s="133">
        <v>763</v>
      </c>
      <c r="JG140" s="36">
        <v>984</v>
      </c>
      <c r="JH140" s="36">
        <v>1002</v>
      </c>
      <c r="JI140" s="36">
        <v>912</v>
      </c>
    </row>
    <row r="141" spans="1:269">
      <c r="A141" s="15" t="s">
        <v>506</v>
      </c>
      <c r="B141" s="39" t="s">
        <v>507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100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98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101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102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99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103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104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105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106"/>
        <v>17607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v>1444</v>
      </c>
      <c r="JA141" s="122">
        <v>1657</v>
      </c>
      <c r="JB141" s="133">
        <v>1412</v>
      </c>
      <c r="JC141" s="133">
        <v>981</v>
      </c>
      <c r="JD141" s="16">
        <f>SUM(JE141:JI141)</f>
        <v>7690</v>
      </c>
      <c r="JE141" s="133">
        <v>1492</v>
      </c>
      <c r="JF141" s="133">
        <v>1266</v>
      </c>
      <c r="JG141" s="36">
        <v>1575</v>
      </c>
      <c r="JH141" s="36">
        <v>2109</v>
      </c>
      <c r="JI141" s="36">
        <v>1248</v>
      </c>
    </row>
    <row r="142" spans="1:269">
      <c r="A142" s="15" t="s">
        <v>508</v>
      </c>
      <c r="B142" s="39" t="s">
        <v>509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100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98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101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102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99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103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104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105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106"/>
        <v>11234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v>1069</v>
      </c>
      <c r="JA142" s="122">
        <v>1319</v>
      </c>
      <c r="JB142" s="133">
        <v>870</v>
      </c>
      <c r="JC142" s="133">
        <v>721</v>
      </c>
      <c r="JD142" s="16">
        <f>SUM(JE142:JI142)</f>
        <v>4614</v>
      </c>
      <c r="JE142" s="133">
        <v>708</v>
      </c>
      <c r="JF142" s="133">
        <v>674</v>
      </c>
      <c r="JG142" s="36">
        <v>1135</v>
      </c>
      <c r="JH142" s="36">
        <v>1100</v>
      </c>
      <c r="JI142" s="36">
        <v>997</v>
      </c>
    </row>
    <row r="143" spans="1:269">
      <c r="A143" s="15" t="s">
        <v>510</v>
      </c>
      <c r="B143" s="39" t="s">
        <v>511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100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98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101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102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99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103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104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105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106"/>
        <v>11242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v>1001</v>
      </c>
      <c r="JA143" s="122">
        <v>1199</v>
      </c>
      <c r="JB143" s="133">
        <v>1002</v>
      </c>
      <c r="JC143" s="133">
        <v>631</v>
      </c>
      <c r="JD143" s="16">
        <f>SUM(JE143:JI143)</f>
        <v>4644</v>
      </c>
      <c r="JE143" s="133">
        <v>723</v>
      </c>
      <c r="JF143" s="133">
        <v>975</v>
      </c>
      <c r="JG143" s="36">
        <v>978</v>
      </c>
      <c r="JH143" s="36">
        <v>1082</v>
      </c>
      <c r="JI143" s="36">
        <v>886</v>
      </c>
    </row>
    <row r="144" spans="1:269">
      <c r="A144" s="15" t="s">
        <v>512</v>
      </c>
      <c r="B144" s="39" t="s">
        <v>513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100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98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101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102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99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103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104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105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106"/>
        <v>23253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v>2136</v>
      </c>
      <c r="JA144" s="122">
        <v>2412</v>
      </c>
      <c r="JB144" s="133">
        <v>1998</v>
      </c>
      <c r="JC144" s="133">
        <v>1400</v>
      </c>
      <c r="JD144" s="16">
        <f>SUM(JE144:JI144)</f>
        <v>8563</v>
      </c>
      <c r="JE144" s="133">
        <v>1324</v>
      </c>
      <c r="JF144" s="133">
        <v>1382</v>
      </c>
      <c r="JG144" s="36">
        <v>1858</v>
      </c>
      <c r="JH144" s="36">
        <v>2076</v>
      </c>
      <c r="JI144" s="36">
        <v>1923</v>
      </c>
    </row>
    <row r="145" spans="1:269">
      <c r="A145" s="15" t="s">
        <v>514</v>
      </c>
      <c r="B145" s="39" t="s">
        <v>515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100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98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101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102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99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103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104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105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106"/>
        <v>10914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v>861</v>
      </c>
      <c r="JA145" s="122">
        <v>1146</v>
      </c>
      <c r="JB145" s="133">
        <v>948</v>
      </c>
      <c r="JC145" s="133">
        <v>766</v>
      </c>
      <c r="JD145" s="16">
        <f>SUM(JE145:JI145)</f>
        <v>4186</v>
      </c>
      <c r="JE145" s="133">
        <v>897</v>
      </c>
      <c r="JF145" s="133">
        <v>883</v>
      </c>
      <c r="JG145" s="36">
        <v>923</v>
      </c>
      <c r="JH145" s="36">
        <v>790</v>
      </c>
      <c r="JI145" s="36">
        <v>693</v>
      </c>
    </row>
    <row r="146" spans="1:269">
      <c r="A146" s="15" t="s">
        <v>516</v>
      </c>
      <c r="B146" s="39" t="s">
        <v>517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100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98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101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102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99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103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104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105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106"/>
        <v>11854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v>990</v>
      </c>
      <c r="JA146" s="122">
        <v>1248</v>
      </c>
      <c r="JB146" s="133">
        <v>1020</v>
      </c>
      <c r="JC146" s="133">
        <v>1133</v>
      </c>
      <c r="JD146" s="16">
        <f>SUM(JE146:JI146)</f>
        <v>4179</v>
      </c>
      <c r="JE146" s="133">
        <v>829</v>
      </c>
      <c r="JF146" s="133">
        <v>626</v>
      </c>
      <c r="JG146" s="36">
        <v>782</v>
      </c>
      <c r="JH146" s="36">
        <v>1146</v>
      </c>
      <c r="JI146" s="36">
        <v>796</v>
      </c>
    </row>
    <row r="147" spans="1:269">
      <c r="A147" s="15" t="s">
        <v>518</v>
      </c>
      <c r="B147" s="39" t="s">
        <v>519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100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98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101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102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99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103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104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105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106"/>
        <v>12536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v>1037</v>
      </c>
      <c r="JA147" s="122">
        <v>1296</v>
      </c>
      <c r="JB147" s="133">
        <v>1027</v>
      </c>
      <c r="JC147" s="133">
        <v>925</v>
      </c>
      <c r="JD147" s="16">
        <f>SUM(JE147:JI147)</f>
        <v>5588</v>
      </c>
      <c r="JE147" s="133">
        <v>841</v>
      </c>
      <c r="JF147" s="133">
        <v>954</v>
      </c>
      <c r="JG147" s="36">
        <v>1193</v>
      </c>
      <c r="JH147" s="36">
        <v>1333</v>
      </c>
      <c r="JI147" s="36">
        <v>1267</v>
      </c>
    </row>
    <row r="148" spans="1:269">
      <c r="A148" s="15" t="s">
        <v>520</v>
      </c>
      <c r="B148" s="39" t="s">
        <v>521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100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98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101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102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99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103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104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105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106"/>
        <v>7747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v>729</v>
      </c>
      <c r="JA148" s="122">
        <v>754</v>
      </c>
      <c r="JB148" s="133">
        <v>638</v>
      </c>
      <c r="JC148" s="133">
        <v>489</v>
      </c>
      <c r="JD148" s="16">
        <f>SUM(JE148:JI148)</f>
        <v>3411</v>
      </c>
      <c r="JE148" s="133">
        <v>661</v>
      </c>
      <c r="JF148" s="133">
        <v>547</v>
      </c>
      <c r="JG148" s="36">
        <v>768</v>
      </c>
      <c r="JH148" s="36">
        <v>812</v>
      </c>
      <c r="JI148" s="36">
        <v>623</v>
      </c>
    </row>
    <row r="149" spans="1:269">
      <c r="A149" s="15" t="s">
        <v>522</v>
      </c>
      <c r="B149" s="39" t="s">
        <v>523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100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98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101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102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99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103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104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105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106"/>
        <v>599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v>34</v>
      </c>
      <c r="JA149" s="122">
        <v>75</v>
      </c>
      <c r="JB149" s="133">
        <v>35</v>
      </c>
      <c r="JC149" s="133">
        <v>18</v>
      </c>
      <c r="JD149" s="16">
        <f>SUM(JE149:JI149)</f>
        <v>245</v>
      </c>
      <c r="JE149" s="133">
        <v>28</v>
      </c>
      <c r="JF149" s="133">
        <v>21</v>
      </c>
      <c r="JG149" s="36">
        <v>56</v>
      </c>
      <c r="JH149" s="36">
        <v>69</v>
      </c>
      <c r="JI149" s="36">
        <v>71</v>
      </c>
    </row>
    <row r="150" spans="1:269">
      <c r="A150" s="15" t="s">
        <v>524</v>
      </c>
      <c r="B150" s="39" t="s">
        <v>525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100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98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101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102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99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103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104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105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/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v>2</v>
      </c>
      <c r="JA150" s="122">
        <v>1</v>
      </c>
      <c r="JB150" s="133">
        <v>0</v>
      </c>
      <c r="JC150" s="133">
        <v>2</v>
      </c>
      <c r="JD150" s="16">
        <f>SUM(JE150:JI150)</f>
        <v>1</v>
      </c>
      <c r="JE150" s="133">
        <v>0</v>
      </c>
      <c r="JF150" s="133">
        <v>0</v>
      </c>
      <c r="JG150" s="36" t="s">
        <v>1079</v>
      </c>
      <c r="JH150" s="36">
        <v>0</v>
      </c>
      <c r="JI150" s="36">
        <v>1</v>
      </c>
    </row>
    <row r="151" spans="1:269">
      <c r="A151" s="15" t="s">
        <v>526</v>
      </c>
      <c r="B151" s="39" t="s">
        <v>527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100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98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101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102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99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103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104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105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106"/>
        <v>277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v>73</v>
      </c>
      <c r="JA151" s="122">
        <v>17</v>
      </c>
      <c r="JB151" s="133">
        <v>29</v>
      </c>
      <c r="JC151" s="133">
        <v>18</v>
      </c>
      <c r="JD151" s="16">
        <f>SUM(JE151:JI151)</f>
        <v>123</v>
      </c>
      <c r="JE151" s="133">
        <v>16</v>
      </c>
      <c r="JF151" s="133">
        <v>23</v>
      </c>
      <c r="JG151" s="36">
        <v>27</v>
      </c>
      <c r="JH151" s="36">
        <v>32</v>
      </c>
      <c r="JI151" s="36">
        <v>25</v>
      </c>
    </row>
    <row r="152" spans="1:269">
      <c r="A152" s="15" t="s">
        <v>528</v>
      </c>
      <c r="B152" s="39" t="s">
        <v>529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100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98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101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102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99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103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104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105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106"/>
        <v>518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v>50</v>
      </c>
      <c r="JA152" s="122">
        <v>52</v>
      </c>
      <c r="JB152" s="133">
        <v>61</v>
      </c>
      <c r="JC152" s="133">
        <v>39</v>
      </c>
      <c r="JD152" s="16">
        <f>SUM(JE152:JI152)</f>
        <v>234</v>
      </c>
      <c r="JE152" s="133">
        <v>40</v>
      </c>
      <c r="JF152" s="133">
        <v>40</v>
      </c>
      <c r="JG152" s="36">
        <v>42</v>
      </c>
      <c r="JH152" s="36">
        <v>46</v>
      </c>
      <c r="JI152" s="36">
        <v>66</v>
      </c>
    </row>
    <row r="153" spans="1:269">
      <c r="A153" s="15" t="s">
        <v>530</v>
      </c>
      <c r="B153" s="39" t="s">
        <v>531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100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98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101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102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99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103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104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105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106"/>
        <v>75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v>10</v>
      </c>
      <c r="JA153" s="122">
        <v>6</v>
      </c>
      <c r="JB153" s="133">
        <v>5</v>
      </c>
      <c r="JC153" s="133">
        <v>3</v>
      </c>
      <c r="JD153" s="16">
        <f>SUM(JE153:JI153)</f>
        <v>44</v>
      </c>
      <c r="JE153" s="133">
        <v>8</v>
      </c>
      <c r="JF153" s="133">
        <v>10</v>
      </c>
      <c r="JG153" s="36">
        <v>9</v>
      </c>
      <c r="JH153" s="36">
        <v>9</v>
      </c>
      <c r="JI153" s="36">
        <v>8</v>
      </c>
    </row>
    <row r="154" spans="1:269">
      <c r="A154" s="15" t="s">
        <v>532</v>
      </c>
      <c r="B154" s="39" t="s">
        <v>533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100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98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101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102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99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103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104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105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/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v>1</v>
      </c>
      <c r="JA154" s="122">
        <v>2</v>
      </c>
      <c r="JB154" s="133" t="s">
        <v>1079</v>
      </c>
      <c r="JC154" s="133">
        <v>2</v>
      </c>
      <c r="JD154" s="16">
        <f>SUM(JE154:JI155)</f>
        <v>5</v>
      </c>
      <c r="JE154" s="133">
        <v>1</v>
      </c>
      <c r="JF154" s="133">
        <v>1</v>
      </c>
      <c r="JG154" s="36" t="s">
        <v>1079</v>
      </c>
      <c r="JH154" s="36">
        <v>1</v>
      </c>
      <c r="JI154" s="36">
        <v>2</v>
      </c>
    </row>
    <row r="155" spans="1:269">
      <c r="A155" s="50" t="s">
        <v>534</v>
      </c>
      <c r="B155" s="39" t="s">
        <v>535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100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98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101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102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99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104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">
        <v>1079</v>
      </c>
      <c r="JA155" s="122" t="s">
        <v>1079</v>
      </c>
      <c r="JB155" s="133" t="s">
        <v>1079</v>
      </c>
      <c r="JC155" s="133" t="s">
        <v>1079</v>
      </c>
      <c r="JD155" s="16"/>
      <c r="JE155" s="133" t="s">
        <v>1079</v>
      </c>
      <c r="JF155" s="133" t="s">
        <v>1079</v>
      </c>
      <c r="JG155" s="36" t="s">
        <v>1079</v>
      </c>
      <c r="JH155" s="36" t="s">
        <v>1079</v>
      </c>
      <c r="JI155" s="36" t="s">
        <v>1079</v>
      </c>
    </row>
    <row r="156" spans="1:269">
      <c r="A156" s="15" t="s">
        <v>536</v>
      </c>
      <c r="B156" s="39" t="s">
        <v>537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100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98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101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102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99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104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105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">
        <v>1079</v>
      </c>
      <c r="JA156" s="122" t="s">
        <v>1079</v>
      </c>
      <c r="JB156" s="133" t="s">
        <v>1079</v>
      </c>
      <c r="JC156" s="133" t="s">
        <v>1079</v>
      </c>
      <c r="JD156" s="16"/>
      <c r="JE156" s="133" t="s">
        <v>1079</v>
      </c>
      <c r="JF156" s="133" t="s">
        <v>1079</v>
      </c>
      <c r="JG156" s="36" t="s">
        <v>1079</v>
      </c>
      <c r="JH156" s="36" t="s">
        <v>1079</v>
      </c>
      <c r="JI156" s="36" t="s">
        <v>1079</v>
      </c>
    </row>
    <row r="157" spans="1:269">
      <c r="A157" s="15" t="s">
        <v>538</v>
      </c>
      <c r="B157" s="39" t="s">
        <v>539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540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100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98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101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102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99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103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104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105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/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v>24</v>
      </c>
      <c r="JA157" s="122">
        <v>1</v>
      </c>
      <c r="JB157" s="133">
        <v>1</v>
      </c>
      <c r="JC157" s="133">
        <v>2</v>
      </c>
      <c r="JD157" s="16">
        <f>SUM(JE157:JI157)</f>
        <v>8</v>
      </c>
      <c r="JE157" s="133">
        <v>5</v>
      </c>
      <c r="JF157" s="133" t="s">
        <v>1079</v>
      </c>
      <c r="JG157" s="36" t="s">
        <v>1079</v>
      </c>
      <c r="JH157" s="36">
        <v>2</v>
      </c>
      <c r="JI157" s="36">
        <v>1</v>
      </c>
    </row>
    <row r="158" spans="1:269">
      <c r="A158" s="15" t="s">
        <v>541</v>
      </c>
      <c r="B158" s="39" t="s">
        <v>542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100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98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101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102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99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103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104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105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106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">
        <v>1079</v>
      </c>
      <c r="JA158" s="122">
        <v>2</v>
      </c>
      <c r="JB158" s="133">
        <v>5</v>
      </c>
      <c r="JC158" s="133" t="s">
        <v>1079</v>
      </c>
      <c r="JD158" s="16">
        <f>SUM(JE158:JI158)</f>
        <v>15</v>
      </c>
      <c r="JE158" s="133">
        <v>2</v>
      </c>
      <c r="JF158" s="133">
        <v>2</v>
      </c>
      <c r="JG158" s="36">
        <v>5</v>
      </c>
      <c r="JH158" s="36">
        <v>2</v>
      </c>
      <c r="JI158" s="36">
        <v>4</v>
      </c>
    </row>
    <row r="159" spans="1:269">
      <c r="A159" s="15" t="s">
        <v>543</v>
      </c>
      <c r="B159" s="39" t="s">
        <v>544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100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98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101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102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99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104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">
        <v>1079</v>
      </c>
      <c r="JA159" s="122" t="s">
        <v>1079</v>
      </c>
      <c r="JB159" s="133" t="s">
        <v>1079</v>
      </c>
      <c r="JC159" s="133" t="s">
        <v>1079</v>
      </c>
      <c r="JD159" s="16"/>
      <c r="JE159" s="133" t="s">
        <v>1079</v>
      </c>
      <c r="JF159" s="133" t="s">
        <v>1079</v>
      </c>
      <c r="JG159" s="36" t="s">
        <v>1079</v>
      </c>
      <c r="JH159" s="36" t="s">
        <v>1079</v>
      </c>
      <c r="JI159" s="36" t="s">
        <v>1079</v>
      </c>
    </row>
    <row r="160" spans="1:269">
      <c r="A160" s="15" t="s">
        <v>545</v>
      </c>
      <c r="B160" s="39" t="s">
        <v>546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100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98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101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102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99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103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104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105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106"/>
        <v>2204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v>245</v>
      </c>
      <c r="JA160" s="122">
        <v>257</v>
      </c>
      <c r="JB160" s="133">
        <v>172</v>
      </c>
      <c r="JC160" s="133">
        <v>152</v>
      </c>
      <c r="JD160" s="16">
        <f>SUM(JE160:JI160)</f>
        <v>871</v>
      </c>
      <c r="JE160" s="133">
        <v>114</v>
      </c>
      <c r="JF160" s="133">
        <v>156</v>
      </c>
      <c r="JG160" s="36">
        <v>227</v>
      </c>
      <c r="JH160" s="36">
        <v>227</v>
      </c>
      <c r="JI160" s="36">
        <v>147</v>
      </c>
    </row>
    <row r="161" spans="1:269">
      <c r="A161" s="15" t="s">
        <v>547</v>
      </c>
      <c r="B161" s="39" t="s">
        <v>548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100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98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101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102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99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103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104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105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106"/>
        <v>2195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v>304</v>
      </c>
      <c r="JA161" s="122">
        <v>206</v>
      </c>
      <c r="JB161" s="133">
        <v>161</v>
      </c>
      <c r="JC161" s="133">
        <v>126</v>
      </c>
      <c r="JD161" s="16">
        <f>SUM(JE161:JI161)</f>
        <v>1295</v>
      </c>
      <c r="JE161" s="133">
        <v>183</v>
      </c>
      <c r="JF161" s="133">
        <v>199</v>
      </c>
      <c r="JG161" s="36">
        <v>296</v>
      </c>
      <c r="JH161" s="36">
        <v>293</v>
      </c>
      <c r="JI161" s="36">
        <v>324</v>
      </c>
    </row>
    <row r="162" spans="1:269">
      <c r="A162" s="15" t="s">
        <v>549</v>
      </c>
      <c r="B162" s="39" t="s">
        <v>550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100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98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101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102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99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103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104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105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106"/>
        <v>961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v>125</v>
      </c>
      <c r="JA162" s="122">
        <v>115</v>
      </c>
      <c r="JB162" s="133">
        <v>77</v>
      </c>
      <c r="JC162" s="133">
        <v>63</v>
      </c>
      <c r="JD162" s="16">
        <f>SUM(JE162:JI162)</f>
        <v>519</v>
      </c>
      <c r="JE162" s="133">
        <v>70</v>
      </c>
      <c r="JF162" s="133">
        <v>93</v>
      </c>
      <c r="JG162" s="36">
        <v>130</v>
      </c>
      <c r="JH162" s="36">
        <v>129</v>
      </c>
      <c r="JI162" s="36">
        <v>97</v>
      </c>
    </row>
    <row r="163" spans="1:269">
      <c r="A163" s="15" t="s">
        <v>551</v>
      </c>
      <c r="B163" s="39" t="s">
        <v>552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100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98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101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102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99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103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104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105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106"/>
        <v>331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v>45</v>
      </c>
      <c r="JA163" s="122">
        <v>40</v>
      </c>
      <c r="JB163" s="133">
        <v>25</v>
      </c>
      <c r="JC163" s="133">
        <v>38</v>
      </c>
      <c r="JD163" s="16">
        <f>SUM(JE163:JI163)</f>
        <v>134</v>
      </c>
      <c r="JE163" s="133">
        <v>26</v>
      </c>
      <c r="JF163" s="133">
        <v>15</v>
      </c>
      <c r="JG163" s="36">
        <v>22</v>
      </c>
      <c r="JH163" s="36">
        <v>43</v>
      </c>
      <c r="JI163" s="36">
        <v>28</v>
      </c>
    </row>
    <row r="164" spans="1:269">
      <c r="A164" s="15" t="s">
        <v>553</v>
      </c>
      <c r="B164" s="39" t="s">
        <v>554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100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98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101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102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99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103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104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105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106"/>
        <v>1191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v>106</v>
      </c>
      <c r="JA164" s="122">
        <v>147</v>
      </c>
      <c r="JB164" s="133">
        <v>108</v>
      </c>
      <c r="JC164" s="133">
        <v>60</v>
      </c>
      <c r="JD164" s="16">
        <f>SUM(JE164:JI164)</f>
        <v>644</v>
      </c>
      <c r="JE164" s="133">
        <v>90</v>
      </c>
      <c r="JF164" s="133">
        <v>173</v>
      </c>
      <c r="JG164" s="36">
        <v>112</v>
      </c>
      <c r="JH164" s="36">
        <v>148</v>
      </c>
      <c r="JI164" s="36">
        <v>121</v>
      </c>
    </row>
    <row r="165" spans="1:269">
      <c r="A165" s="15" t="s">
        <v>555</v>
      </c>
      <c r="B165" s="39" t="s">
        <v>556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100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98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101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102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99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103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104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105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106"/>
        <v>8633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v>1039</v>
      </c>
      <c r="JA165" s="122">
        <v>842</v>
      </c>
      <c r="JB165" s="133">
        <v>697</v>
      </c>
      <c r="JC165" s="133">
        <v>622</v>
      </c>
      <c r="JD165" s="16">
        <f>SUM(JE165:JI165)</f>
        <v>2738</v>
      </c>
      <c r="JE165" s="133">
        <v>535</v>
      </c>
      <c r="JF165" s="133">
        <v>617</v>
      </c>
      <c r="JG165" s="36">
        <v>609</v>
      </c>
      <c r="JH165" s="36">
        <v>447</v>
      </c>
      <c r="JI165" s="36">
        <v>530</v>
      </c>
    </row>
    <row r="166" spans="1:269">
      <c r="A166" s="50" t="s">
        <v>557</v>
      </c>
      <c r="B166" s="39" t="s">
        <v>558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100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98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101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102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99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103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104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105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106"/>
        <v>570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v>73</v>
      </c>
      <c r="JA166" s="122">
        <v>56</v>
      </c>
      <c r="JB166" s="133">
        <v>91</v>
      </c>
      <c r="JC166" s="133">
        <v>52</v>
      </c>
      <c r="JD166" s="16">
        <f>SUM(JE166:JI166)</f>
        <v>266</v>
      </c>
      <c r="JE166" s="133">
        <v>63</v>
      </c>
      <c r="JF166" s="133">
        <v>96</v>
      </c>
      <c r="JG166" s="36">
        <v>58</v>
      </c>
      <c r="JH166" s="36">
        <v>29</v>
      </c>
      <c r="JI166" s="36">
        <v>20</v>
      </c>
    </row>
    <row r="167" spans="1:269">
      <c r="A167" s="15" t="s">
        <v>559</v>
      </c>
      <c r="B167" s="39" t="s">
        <v>560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100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98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101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102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99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103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104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105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106"/>
        <v>178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v>20</v>
      </c>
      <c r="JA167" s="122">
        <v>29</v>
      </c>
      <c r="JB167" s="133">
        <v>3</v>
      </c>
      <c r="JC167" s="133">
        <v>2</v>
      </c>
      <c r="JD167" s="16">
        <f>SUM(JE167:JI167)</f>
        <v>22</v>
      </c>
      <c r="JE167" s="133">
        <v>3</v>
      </c>
      <c r="JF167" s="133">
        <v>3</v>
      </c>
      <c r="JG167" s="36">
        <v>11</v>
      </c>
      <c r="JH167" s="36">
        <v>2</v>
      </c>
      <c r="JI167" s="36">
        <v>3</v>
      </c>
    </row>
    <row r="168" spans="1:269">
      <c r="A168" s="50" t="s">
        <v>561</v>
      </c>
      <c r="B168" s="39" t="s">
        <v>562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100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98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101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102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99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103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104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105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/>
      <c r="IR168" s="36"/>
      <c r="IS168" s="36"/>
      <c r="IT168" s="36"/>
      <c r="IU168" s="36"/>
      <c r="IV168" s="36"/>
      <c r="IW168" s="36"/>
      <c r="IX168" s="36"/>
      <c r="IY168" s="36"/>
      <c r="IZ168" s="130">
        <v>1</v>
      </c>
      <c r="JA168" s="122" t="s">
        <v>1079</v>
      </c>
      <c r="JB168" s="133" t="s">
        <v>1079</v>
      </c>
      <c r="JC168" s="133" t="s">
        <v>1079</v>
      </c>
      <c r="JD168" s="16"/>
      <c r="JE168" s="133" t="s">
        <v>1079</v>
      </c>
      <c r="JF168" s="133" t="s">
        <v>1079</v>
      </c>
      <c r="JG168" s="36" t="s">
        <v>1079</v>
      </c>
      <c r="JH168" s="36" t="s">
        <v>1079</v>
      </c>
      <c r="JI168" s="36" t="s">
        <v>1079</v>
      </c>
    </row>
    <row r="169" spans="1:269">
      <c r="A169" s="15" t="s">
        <v>563</v>
      </c>
      <c r="B169" s="39" t="s">
        <v>564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100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98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101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102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99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103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104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105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106"/>
        <v>2722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v>364</v>
      </c>
      <c r="JA169" s="122">
        <v>272</v>
      </c>
      <c r="JB169" s="133">
        <v>344</v>
      </c>
      <c r="JC169" s="133">
        <v>191</v>
      </c>
      <c r="JD169" s="16">
        <f>SUM(JE169:JI169)</f>
        <v>832</v>
      </c>
      <c r="JE169" s="133">
        <v>184</v>
      </c>
      <c r="JF169" s="133">
        <v>197</v>
      </c>
      <c r="JG169" s="36">
        <v>147</v>
      </c>
      <c r="JH169" s="36">
        <v>143</v>
      </c>
      <c r="JI169" s="36">
        <v>161</v>
      </c>
    </row>
    <row r="170" spans="1:269">
      <c r="A170" s="15" t="s">
        <v>565</v>
      </c>
      <c r="B170" s="39" t="s">
        <v>566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100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98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101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102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99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103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104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105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106"/>
        <v>6593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v>776</v>
      </c>
      <c r="JA170" s="122">
        <v>789</v>
      </c>
      <c r="JB170" s="133">
        <v>726</v>
      </c>
      <c r="JC170" s="133">
        <v>458</v>
      </c>
      <c r="JD170" s="16">
        <f>SUM(JE170:JI170)</f>
        <v>1893</v>
      </c>
      <c r="JE170" s="133">
        <v>408</v>
      </c>
      <c r="JF170" s="133">
        <v>515</v>
      </c>
      <c r="JG170" s="36">
        <v>418</v>
      </c>
      <c r="JH170" s="36">
        <v>298</v>
      </c>
      <c r="JI170" s="36">
        <v>254</v>
      </c>
    </row>
    <row r="171" spans="1:269">
      <c r="A171" s="15" t="s">
        <v>567</v>
      </c>
      <c r="B171" s="39" t="s">
        <v>568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100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98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101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102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99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103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104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105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/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v>10</v>
      </c>
      <c r="JA171" s="122">
        <v>7</v>
      </c>
      <c r="JB171" s="133" t="s">
        <v>1079</v>
      </c>
      <c r="JC171" s="133">
        <v>13</v>
      </c>
      <c r="JD171" s="16">
        <f>SUM(JE171:JI171)</f>
        <v>8</v>
      </c>
      <c r="JE171" s="133" t="s">
        <v>1079</v>
      </c>
      <c r="JF171" s="133">
        <v>4</v>
      </c>
      <c r="JG171" s="36">
        <v>1</v>
      </c>
      <c r="JH171" s="36">
        <v>1</v>
      </c>
      <c r="JI171" s="36">
        <v>2</v>
      </c>
    </row>
    <row r="172" spans="1:269">
      <c r="A172" s="15" t="s">
        <v>569</v>
      </c>
      <c r="B172" s="39" t="s">
        <v>570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100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98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101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102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99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103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104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105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106"/>
        <v>17536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v>1784</v>
      </c>
      <c r="JA172" s="122">
        <v>1821</v>
      </c>
      <c r="JB172" s="133">
        <v>1324</v>
      </c>
      <c r="JC172" s="133">
        <v>1136</v>
      </c>
      <c r="JD172" s="16">
        <f>SUM(JE172:JI172)</f>
        <v>5996</v>
      </c>
      <c r="JE172" s="133">
        <v>1128</v>
      </c>
      <c r="JF172" s="133">
        <v>1217</v>
      </c>
      <c r="JG172" s="36">
        <v>1449</v>
      </c>
      <c r="JH172" s="36">
        <v>1222</v>
      </c>
      <c r="JI172" s="36">
        <v>980</v>
      </c>
    </row>
    <row r="173" spans="1:269">
      <c r="A173" s="15" t="s">
        <v>571</v>
      </c>
      <c r="B173" s="39" t="s">
        <v>572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100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98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101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102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99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103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104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105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106"/>
        <v>10510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v>898</v>
      </c>
      <c r="JA173" s="122">
        <v>1094</v>
      </c>
      <c r="JB173" s="133">
        <v>843</v>
      </c>
      <c r="JC173" s="133">
        <v>788</v>
      </c>
      <c r="JD173" s="16">
        <f>SUM(JE173:JI173)</f>
        <v>4665</v>
      </c>
      <c r="JE173" s="133">
        <v>971</v>
      </c>
      <c r="JF173" s="133">
        <v>890</v>
      </c>
      <c r="JG173" s="36">
        <v>995</v>
      </c>
      <c r="JH173" s="36">
        <v>830</v>
      </c>
      <c r="JI173" s="36">
        <v>979</v>
      </c>
    </row>
    <row r="174" spans="1:269">
      <c r="A174" s="15" t="s">
        <v>573</v>
      </c>
      <c r="B174" s="39" t="s">
        <v>574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100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98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101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102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99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103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104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105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106"/>
        <v>2668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v>277</v>
      </c>
      <c r="JA174" s="122">
        <v>285</v>
      </c>
      <c r="JB174" s="133">
        <v>213</v>
      </c>
      <c r="JC174" s="133">
        <v>141</v>
      </c>
      <c r="JD174" s="16">
        <f>SUM(JE174:JI174)</f>
        <v>1137</v>
      </c>
      <c r="JE174" s="133">
        <v>213</v>
      </c>
      <c r="JF174" s="133">
        <v>191</v>
      </c>
      <c r="JG174" s="36">
        <v>221</v>
      </c>
      <c r="JH174" s="36">
        <v>227</v>
      </c>
      <c r="JI174" s="36">
        <v>285</v>
      </c>
    </row>
    <row r="175" spans="1:269">
      <c r="A175" s="15" t="s">
        <v>575</v>
      </c>
      <c r="B175" s="39" t="s">
        <v>576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100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98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101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102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99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103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104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105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106"/>
        <v>10129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v>977</v>
      </c>
      <c r="JA175" s="122">
        <v>946</v>
      </c>
      <c r="JB175" s="133">
        <v>788</v>
      </c>
      <c r="JC175" s="133">
        <v>707</v>
      </c>
      <c r="JD175" s="16">
        <f>SUM(JE175:JI175)</f>
        <v>3361</v>
      </c>
      <c r="JE175" s="133">
        <v>717</v>
      </c>
      <c r="JF175" s="133">
        <v>632</v>
      </c>
      <c r="JG175" s="36">
        <v>649</v>
      </c>
      <c r="JH175" s="36">
        <v>755</v>
      </c>
      <c r="JI175" s="36">
        <v>608</v>
      </c>
    </row>
    <row r="176" spans="1:269">
      <c r="A176" s="15" t="s">
        <v>577</v>
      </c>
      <c r="B176" s="39" t="s">
        <v>578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100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98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101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102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99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103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104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105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106"/>
        <v>16633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v>1554</v>
      </c>
      <c r="JA176" s="122">
        <v>2199</v>
      </c>
      <c r="JB176" s="133">
        <v>1832</v>
      </c>
      <c r="JC176" s="133">
        <v>1210</v>
      </c>
      <c r="JD176" s="16">
        <f>SUM(JE176:JI176)</f>
        <v>8155</v>
      </c>
      <c r="JE176" s="133">
        <v>1147</v>
      </c>
      <c r="JF176" s="133">
        <v>1458</v>
      </c>
      <c r="JG176" s="36">
        <v>1865</v>
      </c>
      <c r="JH176" s="36">
        <v>2040</v>
      </c>
      <c r="JI176" s="36">
        <v>1645</v>
      </c>
    </row>
    <row r="177" spans="1:269">
      <c r="A177" s="15" t="s">
        <v>579</v>
      </c>
      <c r="B177" s="39" t="s">
        <v>580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100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98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101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102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99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103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104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105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106"/>
        <v>4630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v>468</v>
      </c>
      <c r="JA177" s="122">
        <v>603</v>
      </c>
      <c r="JB177" s="133">
        <v>398</v>
      </c>
      <c r="JC177" s="133">
        <v>232</v>
      </c>
      <c r="JD177" s="16">
        <f>SUM(JE177:JI177)</f>
        <v>1757</v>
      </c>
      <c r="JE177" s="133">
        <v>281</v>
      </c>
      <c r="JF177" s="133">
        <v>257</v>
      </c>
      <c r="JG177" s="36">
        <v>361</v>
      </c>
      <c r="JH177" s="36">
        <v>364</v>
      </c>
      <c r="JI177" s="36">
        <v>494</v>
      </c>
    </row>
    <row r="178" spans="1:269">
      <c r="A178" s="15" t="s">
        <v>581</v>
      </c>
      <c r="B178" s="39" t="s">
        <v>582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100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98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101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102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99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103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104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105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106"/>
        <v>385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v>60</v>
      </c>
      <c r="JA178" s="122">
        <v>44</v>
      </c>
      <c r="JB178" s="133">
        <v>22</v>
      </c>
      <c r="JC178" s="133">
        <v>21</v>
      </c>
      <c r="JD178" s="16">
        <f>SUM(JE178:JI178)</f>
        <v>188</v>
      </c>
      <c r="JE178" s="133">
        <v>20</v>
      </c>
      <c r="JF178" s="133">
        <v>35</v>
      </c>
      <c r="JG178" s="36">
        <v>50</v>
      </c>
      <c r="JH178" s="36">
        <v>48</v>
      </c>
      <c r="JI178" s="36">
        <v>35</v>
      </c>
    </row>
    <row r="179" spans="1:269">
      <c r="A179" s="15" t="s">
        <v>583</v>
      </c>
      <c r="B179" s="39" t="s">
        <v>584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100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98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101"/>
        <v>150730</v>
      </c>
      <c r="FR179" s="25">
        <f t="shared" ref="FR179:GC179" si="107">SUM(FR180:FR181)</f>
        <v>10873</v>
      </c>
      <c r="FS179" s="25">
        <f t="shared" si="107"/>
        <v>8674</v>
      </c>
      <c r="FT179" s="33">
        <f t="shared" si="107"/>
        <v>10597</v>
      </c>
      <c r="FU179" s="25">
        <f t="shared" si="107"/>
        <v>11011</v>
      </c>
      <c r="FV179" s="25">
        <f t="shared" si="107"/>
        <v>14063</v>
      </c>
      <c r="FW179" s="33">
        <f t="shared" si="107"/>
        <v>15969</v>
      </c>
      <c r="FX179" s="25">
        <f t="shared" si="107"/>
        <v>14917</v>
      </c>
      <c r="FY179" s="25">
        <f t="shared" si="107"/>
        <v>13073</v>
      </c>
      <c r="FZ179" s="25">
        <f t="shared" si="107"/>
        <v>10723</v>
      </c>
      <c r="GA179" s="33">
        <f t="shared" si="107"/>
        <v>16069</v>
      </c>
      <c r="GB179" s="25">
        <f t="shared" si="107"/>
        <v>12790</v>
      </c>
      <c r="GC179" s="25">
        <f t="shared" si="107"/>
        <v>11971</v>
      </c>
      <c r="GD179" s="16">
        <f t="shared" si="102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99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103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104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105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106"/>
        <v>233973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f>SUM(IY180:IY181)</f>
        <v>18881</v>
      </c>
      <c r="IZ179" s="36">
        <f t="shared" ref="IZ179:JE179" si="108">SUM(IZ180:IZ181)</f>
        <v>19389</v>
      </c>
      <c r="JA179" s="36">
        <f t="shared" si="108"/>
        <v>23296</v>
      </c>
      <c r="JB179" s="36">
        <f t="shared" si="108"/>
        <v>19992</v>
      </c>
      <c r="JC179" s="36">
        <f t="shared" si="108"/>
        <v>19732</v>
      </c>
      <c r="JD179" s="16">
        <f>SUM(JE179:JI179)</f>
        <v>109605</v>
      </c>
      <c r="JE179" s="36">
        <f t="shared" si="108"/>
        <v>19415</v>
      </c>
      <c r="JF179" s="36">
        <f t="shared" ref="JF179" si="109">SUM(JF180:JF181)</f>
        <v>17787</v>
      </c>
      <c r="JG179" s="36">
        <f t="shared" ref="JG179" si="110">SUM(JG180:JG181)</f>
        <v>22951</v>
      </c>
      <c r="JH179" s="36">
        <f t="shared" ref="JH179" si="111">SUM(JH180:JH181)</f>
        <v>26719</v>
      </c>
      <c r="JI179" s="36">
        <f t="shared" ref="JI179" si="112">SUM(JI180:JI181)</f>
        <v>22733</v>
      </c>
    </row>
    <row r="180" spans="1:269">
      <c r="A180" s="15" t="s">
        <v>585</v>
      </c>
      <c r="B180" s="39" t="s">
        <v>586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100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98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101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102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99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103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104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105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106"/>
        <v>233696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v>19367</v>
      </c>
      <c r="JA180" s="122">
        <v>23263</v>
      </c>
      <c r="JB180" s="133">
        <v>19961</v>
      </c>
      <c r="JC180" s="133">
        <v>19710</v>
      </c>
      <c r="JD180" s="42">
        <f>SUM(JE180:JI180)</f>
        <v>109242</v>
      </c>
      <c r="JE180" s="133">
        <v>19386</v>
      </c>
      <c r="JF180" s="133">
        <v>17753</v>
      </c>
      <c r="JG180" s="36">
        <v>22860</v>
      </c>
      <c r="JH180" s="36">
        <v>26592</v>
      </c>
      <c r="JI180" s="36">
        <v>22651</v>
      </c>
    </row>
    <row r="181" spans="1:269">
      <c r="A181" s="15" t="s">
        <v>587</v>
      </c>
      <c r="B181" s="39" t="s">
        <v>588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100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98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101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102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99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103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104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105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106"/>
        <v>277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v>22</v>
      </c>
      <c r="JA181" s="122">
        <v>33</v>
      </c>
      <c r="JB181" s="133">
        <v>31</v>
      </c>
      <c r="JC181" s="133">
        <v>22</v>
      </c>
      <c r="JD181" s="42">
        <f>SUM(JE181:JI181)</f>
        <v>363</v>
      </c>
      <c r="JE181" s="133">
        <v>29</v>
      </c>
      <c r="JF181" s="133">
        <v>34</v>
      </c>
      <c r="JG181" s="36">
        <v>91</v>
      </c>
      <c r="JH181" s="36">
        <v>127</v>
      </c>
      <c r="JI181" s="36">
        <v>82</v>
      </c>
    </row>
    <row r="182" spans="1:269">
      <c r="A182" s="15" t="s">
        <v>589</v>
      </c>
      <c r="B182" s="39" t="s">
        <v>590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100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98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101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102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99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103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104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105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106"/>
        <v>30824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v>2898</v>
      </c>
      <c r="JA182" s="122">
        <v>2957</v>
      </c>
      <c r="JB182" s="133">
        <v>2517</v>
      </c>
      <c r="JC182" s="133">
        <v>2353</v>
      </c>
      <c r="JD182" s="16">
        <f>SUM(JE182:JI182)</f>
        <v>12552</v>
      </c>
      <c r="JE182" s="133">
        <v>2489</v>
      </c>
      <c r="JF182" s="133">
        <v>2574</v>
      </c>
      <c r="JG182" s="36">
        <v>2842</v>
      </c>
      <c r="JH182" s="36">
        <v>2537</v>
      </c>
      <c r="JI182" s="36">
        <v>2110</v>
      </c>
    </row>
    <row r="183" spans="1:269">
      <c r="A183" s="15" t="s">
        <v>591</v>
      </c>
      <c r="B183" s="39" t="s">
        <v>592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100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98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101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102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99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103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104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105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106"/>
        <v>1540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v>160</v>
      </c>
      <c r="JA183" s="122">
        <v>152</v>
      </c>
      <c r="JB183" s="133">
        <v>127</v>
      </c>
      <c r="JC183" s="133">
        <v>132</v>
      </c>
      <c r="JD183" s="16">
        <f>SUM(JE183:JI183)</f>
        <v>754</v>
      </c>
      <c r="JE183" s="133">
        <v>127</v>
      </c>
      <c r="JF183" s="133">
        <v>177</v>
      </c>
      <c r="JG183" s="36">
        <v>167</v>
      </c>
      <c r="JH183" s="36">
        <v>127</v>
      </c>
      <c r="JI183" s="36">
        <v>156</v>
      </c>
    </row>
    <row r="184" spans="1:269">
      <c r="A184" s="15" t="s">
        <v>593</v>
      </c>
      <c r="B184" s="39" t="s">
        <v>594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100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98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101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102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99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103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104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105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106"/>
        <v>627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v>65</v>
      </c>
      <c r="JA184" s="122">
        <v>88</v>
      </c>
      <c r="JB184" s="133">
        <v>96</v>
      </c>
      <c r="JC184" s="133">
        <v>46</v>
      </c>
      <c r="JD184" s="16">
        <f>SUM(JE184:JI184)</f>
        <v>167</v>
      </c>
      <c r="JE184" s="133">
        <v>44</v>
      </c>
      <c r="JF184" s="133">
        <v>49</v>
      </c>
      <c r="JG184" s="36">
        <v>27</v>
      </c>
      <c r="JH184" s="36">
        <v>20</v>
      </c>
      <c r="JI184" s="36">
        <v>27</v>
      </c>
    </row>
    <row r="185" spans="1:269">
      <c r="A185" s="15" t="s">
        <v>595</v>
      </c>
      <c r="B185" s="39" t="s">
        <v>596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100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98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101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102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99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103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104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105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106"/>
        <v>264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v>24</v>
      </c>
      <c r="JA185" s="122">
        <v>41</v>
      </c>
      <c r="JB185" s="133">
        <v>19</v>
      </c>
      <c r="JC185" s="133">
        <v>3</v>
      </c>
      <c r="JD185" s="16">
        <f>SUM(JE185:JI185)</f>
        <v>130</v>
      </c>
      <c r="JE185" s="133">
        <v>24</v>
      </c>
      <c r="JF185" s="133">
        <v>20</v>
      </c>
      <c r="JG185" s="36">
        <v>27</v>
      </c>
      <c r="JH185" s="36">
        <v>33</v>
      </c>
      <c r="JI185" s="36">
        <v>26</v>
      </c>
    </row>
    <row r="186" spans="1:269">
      <c r="A186" s="15" t="s">
        <v>597</v>
      </c>
      <c r="B186" s="39" t="s">
        <v>598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100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98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101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102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99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103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104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105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106"/>
        <v>803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v>74</v>
      </c>
      <c r="JA186" s="122">
        <v>85</v>
      </c>
      <c r="JB186" s="133">
        <v>89</v>
      </c>
      <c r="JC186" s="133">
        <v>46</v>
      </c>
      <c r="JD186" s="16">
        <f>SUM(JE186:JI186)</f>
        <v>340</v>
      </c>
      <c r="JE186" s="133">
        <v>56</v>
      </c>
      <c r="JF186" s="133">
        <v>75</v>
      </c>
      <c r="JG186" s="36">
        <v>62</v>
      </c>
      <c r="JH186" s="36">
        <v>72</v>
      </c>
      <c r="JI186" s="36">
        <v>75</v>
      </c>
    </row>
    <row r="187" spans="1:269">
      <c r="A187" s="15" t="s">
        <v>599</v>
      </c>
      <c r="B187" s="39" t="s">
        <v>600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100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98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101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102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99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103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104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105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106"/>
        <v>804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v>67</v>
      </c>
      <c r="JA187" s="122">
        <v>68</v>
      </c>
      <c r="JB187" s="133">
        <v>76</v>
      </c>
      <c r="JC187" s="133">
        <v>52</v>
      </c>
      <c r="JD187" s="16">
        <f>SUM(JE187:JI187)</f>
        <v>346</v>
      </c>
      <c r="JE187" s="133">
        <v>46</v>
      </c>
      <c r="JF187" s="133">
        <v>53</v>
      </c>
      <c r="JG187" s="36">
        <v>83</v>
      </c>
      <c r="JH187" s="36">
        <v>65</v>
      </c>
      <c r="JI187" s="36">
        <v>99</v>
      </c>
    </row>
    <row r="188" spans="1:269">
      <c r="A188" s="15" t="s">
        <v>601</v>
      </c>
      <c r="B188" s="39" t="s">
        <v>602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100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98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101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102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99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104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">
        <v>1079</v>
      </c>
      <c r="JA188" s="122" t="s">
        <v>1079</v>
      </c>
      <c r="JB188" s="133" t="s">
        <v>1079</v>
      </c>
      <c r="JC188" s="133" t="s">
        <v>1079</v>
      </c>
      <c r="JD188" s="16"/>
      <c r="JE188" s="133" t="s">
        <v>1079</v>
      </c>
      <c r="JF188" s="133" t="s">
        <v>1079</v>
      </c>
      <c r="JG188" s="36" t="s">
        <v>1079</v>
      </c>
      <c r="JH188" s="36" t="s">
        <v>1079</v>
      </c>
      <c r="JI188" s="36" t="s">
        <v>1079</v>
      </c>
    </row>
    <row r="189" spans="1:269">
      <c r="A189" s="50" t="s">
        <v>603</v>
      </c>
      <c r="B189" s="39" t="s">
        <v>1064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100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98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101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102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99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103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104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106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">
        <v>1079</v>
      </c>
      <c r="JA189" s="122" t="s">
        <v>1079</v>
      </c>
      <c r="JB189" s="133">
        <v>1</v>
      </c>
      <c r="JC189" s="133" t="s">
        <v>1079</v>
      </c>
      <c r="JD189" s="16">
        <f>SUM(JE189:JI189)</f>
        <v>2</v>
      </c>
      <c r="JE189" s="133">
        <v>1</v>
      </c>
      <c r="JF189" s="133" t="s">
        <v>1079</v>
      </c>
      <c r="JG189" s="36" t="s">
        <v>1079</v>
      </c>
      <c r="JH189" s="36">
        <v>1</v>
      </c>
      <c r="JI189" s="36" t="s">
        <v>1079</v>
      </c>
    </row>
    <row r="190" spans="1:269">
      <c r="A190" s="50" t="s">
        <v>604</v>
      </c>
      <c r="B190" s="15" t="s">
        <v>605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99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104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">
        <v>1079</v>
      </c>
      <c r="JA190" s="122" t="s">
        <v>1079</v>
      </c>
      <c r="JB190" s="133" t="s">
        <v>1079</v>
      </c>
      <c r="JC190" s="133" t="s">
        <v>1079</v>
      </c>
      <c r="JD190" s="16"/>
      <c r="JE190" s="133" t="s">
        <v>1079</v>
      </c>
      <c r="JF190" s="133" t="s">
        <v>1079</v>
      </c>
      <c r="JG190" s="36" t="s">
        <v>1079</v>
      </c>
      <c r="JH190" s="36" t="s">
        <v>1079</v>
      </c>
      <c r="JI190" s="36" t="s">
        <v>1079</v>
      </c>
    </row>
    <row r="191" spans="1:269">
      <c r="A191" s="15" t="s">
        <v>322</v>
      </c>
      <c r="B191" s="15" t="s">
        <v>606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100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98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101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102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99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104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105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">
        <v>1079</v>
      </c>
      <c r="JA191" s="122" t="s">
        <v>1079</v>
      </c>
      <c r="JB191" s="133" t="s">
        <v>1079</v>
      </c>
      <c r="JC191" s="133" t="s">
        <v>1079</v>
      </c>
      <c r="JD191" s="16"/>
      <c r="JE191" s="133" t="s">
        <v>1079</v>
      </c>
      <c r="JF191" s="133" t="s">
        <v>1079</v>
      </c>
      <c r="JG191" s="36" t="s">
        <v>1079</v>
      </c>
      <c r="JH191" s="36" t="s">
        <v>1079</v>
      </c>
      <c r="JI191" s="36" t="s">
        <v>1079</v>
      </c>
    </row>
    <row r="192" spans="1:269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104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">
        <v>1079</v>
      </c>
      <c r="JA192" s="122" t="s">
        <v>1079</v>
      </c>
      <c r="JB192" s="133" t="s">
        <v>1079</v>
      </c>
      <c r="JC192" s="133" t="s">
        <v>1079</v>
      </c>
      <c r="JD192" s="16"/>
      <c r="JE192" s="133" t="s">
        <v>1079</v>
      </c>
      <c r="JF192" s="133" t="s">
        <v>1079</v>
      </c>
      <c r="JG192" s="36"/>
      <c r="JH192" s="36"/>
      <c r="JI192" s="36"/>
    </row>
    <row r="193" spans="1:269" ht="17.25" thickBot="1">
      <c r="A193" s="9" t="s">
        <v>607</v>
      </c>
      <c r="B193" s="9" t="s">
        <v>608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13">SUM(EK195:EK224)</f>
        <v>8752</v>
      </c>
      <c r="EL193" s="10">
        <f t="shared" si="113"/>
        <v>8299</v>
      </c>
      <c r="EM193" s="10">
        <f t="shared" si="113"/>
        <v>10875</v>
      </c>
      <c r="EN193" s="10">
        <f t="shared" si="113"/>
        <v>10169</v>
      </c>
      <c r="EO193" s="10">
        <f t="shared" si="113"/>
        <v>8529</v>
      </c>
      <c r="EP193" s="10">
        <f t="shared" si="113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14">SUM(EU195:EU224)</f>
        <v>12175</v>
      </c>
      <c r="EV193" s="10">
        <f t="shared" si="114"/>
        <v>11066</v>
      </c>
      <c r="EW193" s="10">
        <f t="shared" si="114"/>
        <v>12496</v>
      </c>
      <c r="EX193" s="10">
        <f t="shared" si="114"/>
        <v>10569</v>
      </c>
      <c r="EY193" s="10">
        <f t="shared" si="114"/>
        <v>9919</v>
      </c>
      <c r="EZ193" s="10">
        <f t="shared" si="114"/>
        <v>15436</v>
      </c>
      <c r="FA193" s="10">
        <f t="shared" si="114"/>
        <v>10566</v>
      </c>
      <c r="FB193" s="10">
        <f t="shared" si="114"/>
        <v>8724</v>
      </c>
      <c r="FC193" s="10">
        <f t="shared" si="114"/>
        <v>12483</v>
      </c>
      <c r="FD193" s="9">
        <f>SUM(FE193:FP193)</f>
        <v>130446</v>
      </c>
      <c r="FE193" s="10">
        <f t="shared" ref="FE193:FP193" si="115">SUM(FE195:FE224)</f>
        <v>9676</v>
      </c>
      <c r="FF193" s="10">
        <f t="shared" si="115"/>
        <v>6712</v>
      </c>
      <c r="FG193" s="10">
        <f t="shared" si="115"/>
        <v>12269</v>
      </c>
      <c r="FH193" s="10">
        <f t="shared" si="115"/>
        <v>10491</v>
      </c>
      <c r="FI193" s="10">
        <f t="shared" si="115"/>
        <v>9964</v>
      </c>
      <c r="FJ193" s="10">
        <f t="shared" si="115"/>
        <v>11146</v>
      </c>
      <c r="FK193" s="10">
        <f t="shared" si="115"/>
        <v>9265</v>
      </c>
      <c r="FL193" s="10">
        <f t="shared" si="115"/>
        <v>10390</v>
      </c>
      <c r="FM193" s="10">
        <f t="shared" si="115"/>
        <v>13187</v>
      </c>
      <c r="FN193" s="10">
        <f t="shared" si="115"/>
        <v>12923</v>
      </c>
      <c r="FO193" s="10">
        <f t="shared" si="115"/>
        <v>11168</v>
      </c>
      <c r="FP193" s="10">
        <f t="shared" si="115"/>
        <v>13255</v>
      </c>
      <c r="FQ193" s="9">
        <f>SUM(FR193:GC193)</f>
        <v>146089</v>
      </c>
      <c r="FR193" s="10">
        <f t="shared" ref="FR193:GC193" si="116">SUM(FR195:FR224)</f>
        <v>11372</v>
      </c>
      <c r="FS193" s="10">
        <f t="shared" si="116"/>
        <v>7853</v>
      </c>
      <c r="FT193" s="11">
        <f t="shared" si="116"/>
        <v>14810</v>
      </c>
      <c r="FU193" s="10">
        <f t="shared" si="116"/>
        <v>12280</v>
      </c>
      <c r="FV193" s="10">
        <f t="shared" si="116"/>
        <v>13625</v>
      </c>
      <c r="FW193" s="12">
        <f t="shared" si="116"/>
        <v>13363</v>
      </c>
      <c r="FX193" s="10">
        <f t="shared" si="116"/>
        <v>11887</v>
      </c>
      <c r="FY193" s="12">
        <f t="shared" si="116"/>
        <v>11554</v>
      </c>
      <c r="FZ193" s="10">
        <f t="shared" si="116"/>
        <v>14454</v>
      </c>
      <c r="GA193" s="12">
        <f t="shared" si="116"/>
        <v>13576</v>
      </c>
      <c r="GB193" s="10">
        <f t="shared" si="116"/>
        <v>9743</v>
      </c>
      <c r="GC193" s="10">
        <f t="shared" si="116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99"/>
        <v>166304</v>
      </c>
      <c r="GR193" s="10">
        <f t="shared" ref="GR193:HC193" si="117">SUM(GR195:GR224)</f>
        <v>12436</v>
      </c>
      <c r="GS193" s="10">
        <f t="shared" si="117"/>
        <v>10791</v>
      </c>
      <c r="GT193" s="10">
        <f t="shared" si="117"/>
        <v>12151</v>
      </c>
      <c r="GU193" s="10">
        <f t="shared" si="117"/>
        <v>14064</v>
      </c>
      <c r="GV193" s="10">
        <f t="shared" si="117"/>
        <v>13575</v>
      </c>
      <c r="GW193" s="10">
        <f t="shared" si="117"/>
        <v>13839</v>
      </c>
      <c r="GX193" s="10">
        <f t="shared" si="117"/>
        <v>14316</v>
      </c>
      <c r="GY193" s="10">
        <f t="shared" si="117"/>
        <v>16057</v>
      </c>
      <c r="GZ193" s="10">
        <f t="shared" si="117"/>
        <v>15863</v>
      </c>
      <c r="HA193" s="10">
        <f t="shared" si="117"/>
        <v>17978</v>
      </c>
      <c r="HB193" s="10">
        <f t="shared" si="117"/>
        <v>11170</v>
      </c>
      <c r="HC193" s="10">
        <f t="shared" si="117"/>
        <v>14064</v>
      </c>
      <c r="HD193" s="9">
        <f t="shared" si="103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104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105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190547</v>
      </c>
      <c r="IR193" s="9">
        <f t="shared" ref="IR193:IZ193" si="118">SUM(IR195:IR225)</f>
        <v>13078</v>
      </c>
      <c r="IS193" s="9">
        <f t="shared" si="118"/>
        <v>9558</v>
      </c>
      <c r="IT193" s="9">
        <f t="shared" si="118"/>
        <v>15841</v>
      </c>
      <c r="IU193" s="9">
        <f t="shared" si="118"/>
        <v>16948</v>
      </c>
      <c r="IV193" s="9">
        <f t="shared" si="118"/>
        <v>16244</v>
      </c>
      <c r="IW193" s="9">
        <f t="shared" si="118"/>
        <v>16478</v>
      </c>
      <c r="IX193" s="9">
        <f t="shared" si="118"/>
        <v>18921</v>
      </c>
      <c r="IY193" s="9">
        <f t="shared" si="118"/>
        <v>12830</v>
      </c>
      <c r="IZ193" s="124">
        <f t="shared" si="118"/>
        <v>18528</v>
      </c>
      <c r="JA193" s="127">
        <f t="shared" ref="JA193" si="119">SUM(JA195:JA225)</f>
        <v>17410</v>
      </c>
      <c r="JB193" s="124">
        <f t="shared" ref="JB193:JC193" si="120">SUM(JB195:JB225)</f>
        <v>15102</v>
      </c>
      <c r="JC193" s="124">
        <f t="shared" si="120"/>
        <v>19609</v>
      </c>
      <c r="JD193" s="9">
        <f>SUM(JE193:JI193)</f>
        <v>79598</v>
      </c>
      <c r="JE193" s="9">
        <f>SUM(JE195:JE225)</f>
        <v>15441</v>
      </c>
      <c r="JF193" s="9">
        <f t="shared" ref="JF193" si="121">SUM(JF195:JF225)</f>
        <v>10856</v>
      </c>
      <c r="JG193" s="9">
        <f>SUM(JG195:JG225)</f>
        <v>15562</v>
      </c>
      <c r="JH193" s="9">
        <f>SUM(JH195:JH225)</f>
        <v>22774</v>
      </c>
      <c r="JI193" s="9">
        <f>SUM(JI195:JI225)</f>
        <v>14965</v>
      </c>
    </row>
    <row r="194" spans="1:269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104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">
        <v>1079</v>
      </c>
      <c r="JA194" s="122" t="s">
        <v>1079</v>
      </c>
      <c r="JB194" s="133" t="s">
        <v>1079</v>
      </c>
      <c r="JC194" s="133" t="s">
        <v>1079</v>
      </c>
      <c r="JD194" s="16"/>
      <c r="JE194" s="133" t="s">
        <v>1079</v>
      </c>
      <c r="JF194" s="133" t="s">
        <v>1079</v>
      </c>
      <c r="JG194" s="36"/>
      <c r="JH194" s="36"/>
      <c r="JI194" s="36"/>
    </row>
    <row r="195" spans="1:269">
      <c r="A195" s="15" t="s">
        <v>609</v>
      </c>
      <c r="B195" s="39" t="s">
        <v>610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22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23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24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25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99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103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104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105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106"/>
        <v>151979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v>14784</v>
      </c>
      <c r="JA195" s="122">
        <v>14021</v>
      </c>
      <c r="JB195" s="133">
        <v>11927</v>
      </c>
      <c r="JC195" s="133">
        <v>15781</v>
      </c>
      <c r="JD195" s="16">
        <f>SUM(JE195:JI195)</f>
        <v>63893</v>
      </c>
      <c r="JE195" s="133">
        <v>11984</v>
      </c>
      <c r="JF195" s="133">
        <v>8550</v>
      </c>
      <c r="JG195" s="36">
        <v>12801</v>
      </c>
      <c r="JH195" s="36">
        <v>19040</v>
      </c>
      <c r="JI195" s="36">
        <v>11518</v>
      </c>
    </row>
    <row r="196" spans="1:269">
      <c r="A196" s="15" t="s">
        <v>611</v>
      </c>
      <c r="B196" s="39" t="s">
        <v>612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22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23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24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25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99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103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104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105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106"/>
        <v>31623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v>3062</v>
      </c>
      <c r="JA196" s="122">
        <v>2723</v>
      </c>
      <c r="JB196" s="133">
        <v>2589</v>
      </c>
      <c r="JC196" s="133">
        <v>3380</v>
      </c>
      <c r="JD196" s="16">
        <f>SUM(JE196:JI196)</f>
        <v>13305</v>
      </c>
      <c r="JE196" s="133">
        <v>2870</v>
      </c>
      <c r="JF196" s="133">
        <v>1964</v>
      </c>
      <c r="JG196" s="36">
        <v>2354</v>
      </c>
      <c r="JH196" s="36">
        <v>3284</v>
      </c>
      <c r="JI196" s="36">
        <v>2833</v>
      </c>
    </row>
    <row r="197" spans="1:269">
      <c r="A197" s="15" t="s">
        <v>613</v>
      </c>
      <c r="B197" s="39" t="s">
        <v>614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22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23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24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25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26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103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104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105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106"/>
        <v>3317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v>288</v>
      </c>
      <c r="JA197" s="122">
        <v>285</v>
      </c>
      <c r="JB197" s="133">
        <v>242</v>
      </c>
      <c r="JC197" s="133">
        <v>297</v>
      </c>
      <c r="JD197" s="16">
        <f>SUM(JE197:JI197)</f>
        <v>1148</v>
      </c>
      <c r="JE197" s="133">
        <v>357</v>
      </c>
      <c r="JF197" s="133">
        <v>174</v>
      </c>
      <c r="JG197" s="36">
        <v>169</v>
      </c>
      <c r="JH197" s="36">
        <v>190</v>
      </c>
      <c r="JI197" s="36">
        <v>258</v>
      </c>
    </row>
    <row r="198" spans="1:269">
      <c r="A198" s="15" t="s">
        <v>615</v>
      </c>
      <c r="B198" s="39" t="s">
        <v>616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22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23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24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25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26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103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104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105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106"/>
        <v>321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v>50</v>
      </c>
      <c r="JA198" s="122">
        <v>49</v>
      </c>
      <c r="JB198" s="133">
        <v>37</v>
      </c>
      <c r="JC198" s="133">
        <v>8</v>
      </c>
      <c r="JD198" s="16">
        <f>SUM(JE198:JI198)</f>
        <v>97</v>
      </c>
      <c r="JE198" s="133">
        <v>13</v>
      </c>
      <c r="JF198" s="133">
        <v>1</v>
      </c>
      <c r="JG198" s="36">
        <v>35</v>
      </c>
      <c r="JH198" s="36">
        <v>19</v>
      </c>
      <c r="JI198" s="36">
        <v>29</v>
      </c>
    </row>
    <row r="199" spans="1:269">
      <c r="A199" s="15" t="s">
        <v>617</v>
      </c>
      <c r="B199" s="39" t="s">
        <v>618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22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23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24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25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26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27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28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105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/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v>5</v>
      </c>
      <c r="JA199" s="122">
        <v>10</v>
      </c>
      <c r="JB199" s="133">
        <v>1</v>
      </c>
      <c r="JC199" s="133" t="s">
        <v>1079</v>
      </c>
      <c r="JD199" s="16">
        <f>SUM(JE199:JI199)</f>
        <v>7</v>
      </c>
      <c r="JE199" s="133" t="s">
        <v>1079</v>
      </c>
      <c r="JF199" s="133">
        <v>1</v>
      </c>
      <c r="JG199" s="36">
        <v>1</v>
      </c>
      <c r="JH199" s="36">
        <v>2</v>
      </c>
      <c r="JI199" s="36">
        <v>3</v>
      </c>
    </row>
    <row r="200" spans="1:269">
      <c r="A200" s="15" t="s">
        <v>619</v>
      </c>
      <c r="B200" s="39" t="s">
        <v>620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22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23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24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25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26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27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28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105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106"/>
        <v>172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v>17</v>
      </c>
      <c r="JA200" s="122">
        <v>24</v>
      </c>
      <c r="JB200" s="133">
        <v>25</v>
      </c>
      <c r="JC200" s="133">
        <v>15</v>
      </c>
      <c r="JD200" s="16">
        <f>SUM(JE200:JI200)</f>
        <v>54</v>
      </c>
      <c r="JE200" s="133">
        <v>14</v>
      </c>
      <c r="JF200" s="133">
        <v>8</v>
      </c>
      <c r="JG200" s="36">
        <v>5</v>
      </c>
      <c r="JH200" s="36">
        <v>12</v>
      </c>
      <c r="JI200" s="36">
        <v>15</v>
      </c>
    </row>
    <row r="201" spans="1:269">
      <c r="A201" s="15" t="s">
        <v>621</v>
      </c>
      <c r="B201" s="39" t="s">
        <v>622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22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23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24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25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26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27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28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105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106"/>
        <v>925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v>142</v>
      </c>
      <c r="JA201" s="122">
        <v>101</v>
      </c>
      <c r="JB201" s="133">
        <v>120</v>
      </c>
      <c r="JC201" s="133">
        <v>33</v>
      </c>
      <c r="JD201" s="16">
        <f>SUM(JE201:JI201)</f>
        <v>147</v>
      </c>
      <c r="JE201" s="133">
        <v>56</v>
      </c>
      <c r="JF201" s="133">
        <v>44</v>
      </c>
      <c r="JG201" s="36">
        <v>24</v>
      </c>
      <c r="JH201" s="36">
        <v>5</v>
      </c>
      <c r="JI201" s="36">
        <v>18</v>
      </c>
    </row>
    <row r="202" spans="1:269">
      <c r="A202" s="15" t="s">
        <v>623</v>
      </c>
      <c r="B202" s="39" t="s">
        <v>624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22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23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24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25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26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27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28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">
        <v>1079</v>
      </c>
      <c r="JA202" s="122" t="s">
        <v>1079</v>
      </c>
      <c r="JB202" s="133" t="s">
        <v>1079</v>
      </c>
      <c r="JC202" s="133" t="s">
        <v>1079</v>
      </c>
      <c r="JD202" s="16"/>
      <c r="JE202" s="133" t="s">
        <v>1079</v>
      </c>
      <c r="JF202" s="133" t="s">
        <v>1079</v>
      </c>
      <c r="JG202" s="36" t="s">
        <v>1079</v>
      </c>
      <c r="JH202" s="36" t="s">
        <v>1079</v>
      </c>
      <c r="JI202" s="36" t="s">
        <v>1079</v>
      </c>
    </row>
    <row r="203" spans="1:269">
      <c r="A203" s="15" t="s">
        <v>625</v>
      </c>
      <c r="B203" s="39" t="s">
        <v>626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22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23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24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25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26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27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28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29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106"/>
        <v>287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v>32</v>
      </c>
      <c r="JA203" s="122">
        <v>29</v>
      </c>
      <c r="JB203" s="133">
        <v>4</v>
      </c>
      <c r="JC203" s="133">
        <v>26</v>
      </c>
      <c r="JD203" s="16">
        <f>SUM(JE203:JI203)</f>
        <v>130</v>
      </c>
      <c r="JE203" s="133">
        <v>4</v>
      </c>
      <c r="JF203" s="133">
        <v>21</v>
      </c>
      <c r="JG203" s="36">
        <v>19</v>
      </c>
      <c r="JH203" s="36">
        <v>56</v>
      </c>
      <c r="JI203" s="36">
        <v>30</v>
      </c>
    </row>
    <row r="204" spans="1:269">
      <c r="A204" s="15" t="s">
        <v>627</v>
      </c>
      <c r="B204" s="39" t="s">
        <v>628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22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23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24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25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26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27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28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29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7" si="130">SUM(IR204:JC204)</f>
        <v>927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v>66</v>
      </c>
      <c r="JA204" s="122">
        <v>69</v>
      </c>
      <c r="JB204" s="133">
        <v>82</v>
      </c>
      <c r="JC204" s="133">
        <v>30</v>
      </c>
      <c r="JD204" s="16">
        <f>SUM(JE204:JI204)</f>
        <v>397</v>
      </c>
      <c r="JE204" s="133">
        <v>62</v>
      </c>
      <c r="JF204" s="133">
        <v>44</v>
      </c>
      <c r="JG204" s="36">
        <v>105</v>
      </c>
      <c r="JH204" s="36">
        <v>83</v>
      </c>
      <c r="JI204" s="36">
        <v>103</v>
      </c>
    </row>
    <row r="205" spans="1:269">
      <c r="A205" s="15" t="s">
        <v>629</v>
      </c>
      <c r="B205" s="39" t="s">
        <v>630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22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23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24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25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26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27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28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29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30"/>
        <v>206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v>18</v>
      </c>
      <c r="JA205" s="122">
        <v>17</v>
      </c>
      <c r="JB205" s="133">
        <v>21</v>
      </c>
      <c r="JC205" s="133">
        <v>22</v>
      </c>
      <c r="JD205" s="16">
        <f>SUM(JE205:JI205)</f>
        <v>55</v>
      </c>
      <c r="JE205" s="133">
        <v>13</v>
      </c>
      <c r="JF205" s="133">
        <v>10</v>
      </c>
      <c r="JG205" s="36">
        <v>11</v>
      </c>
      <c r="JH205" s="36">
        <v>10</v>
      </c>
      <c r="JI205" s="36">
        <v>11</v>
      </c>
    </row>
    <row r="206" spans="1:269">
      <c r="A206" s="15" t="s">
        <v>631</v>
      </c>
      <c r="B206" s="39" t="s">
        <v>632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22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23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24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25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26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27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28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29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30"/>
        <v>286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v>34</v>
      </c>
      <c r="JA206" s="122">
        <v>38</v>
      </c>
      <c r="JB206" s="133">
        <v>32</v>
      </c>
      <c r="JC206" s="133">
        <v>7</v>
      </c>
      <c r="JD206" s="16">
        <f>SUM(JE206:JI206)</f>
        <v>91</v>
      </c>
      <c r="JE206" s="133">
        <v>13</v>
      </c>
      <c r="JF206" s="133">
        <v>9</v>
      </c>
      <c r="JG206" s="36">
        <v>17</v>
      </c>
      <c r="JH206" s="36">
        <v>17</v>
      </c>
      <c r="JI206" s="36">
        <v>35</v>
      </c>
    </row>
    <row r="207" spans="1:269">
      <c r="A207" s="15" t="s">
        <v>633</v>
      </c>
      <c r="B207" s="39" t="s">
        <v>634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22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23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24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25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26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28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">
        <v>1079</v>
      </c>
      <c r="JA207" s="122" t="s">
        <v>1079</v>
      </c>
      <c r="JB207" s="133" t="s">
        <v>1079</v>
      </c>
      <c r="JC207" s="133" t="s">
        <v>1079</v>
      </c>
      <c r="JD207" s="16"/>
      <c r="JE207" s="133" t="s">
        <v>1079</v>
      </c>
      <c r="JF207" s="133" t="s">
        <v>1079</v>
      </c>
      <c r="JG207" s="36" t="s">
        <v>1079</v>
      </c>
      <c r="JH207" s="36" t="s">
        <v>1079</v>
      </c>
      <c r="JI207" s="36" t="s">
        <v>1079</v>
      </c>
    </row>
    <row r="208" spans="1:269">
      <c r="A208" s="50" t="s">
        <v>635</v>
      </c>
      <c r="B208" s="39" t="s">
        <v>636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22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23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24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25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26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27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28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29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">
        <v>1079</v>
      </c>
      <c r="JA208" s="122" t="s">
        <v>1079</v>
      </c>
      <c r="JB208" s="133" t="s">
        <v>1079</v>
      </c>
      <c r="JC208" s="133" t="s">
        <v>1079</v>
      </c>
      <c r="JD208" s="16"/>
      <c r="JE208" s="133" t="s">
        <v>1079</v>
      </c>
      <c r="JF208" s="133" t="s">
        <v>1079</v>
      </c>
      <c r="JG208" s="36" t="s">
        <v>1079</v>
      </c>
      <c r="JH208" s="36" t="s">
        <v>1079</v>
      </c>
      <c r="JI208" s="36" t="s">
        <v>1079</v>
      </c>
    </row>
    <row r="209" spans="1:269">
      <c r="A209" s="15" t="s">
        <v>637</v>
      </c>
      <c r="B209" s="39" t="s">
        <v>638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22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23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24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25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26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27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28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29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30"/>
        <v>180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v>6</v>
      </c>
      <c r="JA209" s="122">
        <v>13</v>
      </c>
      <c r="JB209" s="133">
        <v>5</v>
      </c>
      <c r="JC209" s="133">
        <v>4</v>
      </c>
      <c r="JD209" s="16">
        <f>SUM(JE209:JI209)</f>
        <v>154</v>
      </c>
      <c r="JE209" s="133">
        <v>32</v>
      </c>
      <c r="JF209" s="133">
        <v>16</v>
      </c>
      <c r="JG209" s="36">
        <v>8</v>
      </c>
      <c r="JH209" s="36">
        <v>29</v>
      </c>
      <c r="JI209" s="36">
        <v>69</v>
      </c>
    </row>
    <row r="210" spans="1:269">
      <c r="A210" s="15" t="s">
        <v>639</v>
      </c>
      <c r="B210" s="39" t="s">
        <v>640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22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23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24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25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26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27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28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29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">
        <v>1079</v>
      </c>
      <c r="JA210" s="122" t="s">
        <v>1079</v>
      </c>
      <c r="JB210" s="133" t="s">
        <v>1079</v>
      </c>
      <c r="JC210" s="133" t="s">
        <v>1079</v>
      </c>
      <c r="JD210" s="16"/>
      <c r="JE210" s="133" t="s">
        <v>1079</v>
      </c>
      <c r="JF210" s="133" t="s">
        <v>1079</v>
      </c>
      <c r="JG210" s="36" t="s">
        <v>1079</v>
      </c>
      <c r="JH210" s="36" t="s">
        <v>1079</v>
      </c>
      <c r="JI210" s="36" t="s">
        <v>1079</v>
      </c>
    </row>
    <row r="211" spans="1:269">
      <c r="A211" s="15" t="s">
        <v>641</v>
      </c>
      <c r="B211" s="39" t="s">
        <v>642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22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23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24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25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26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27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28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29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">
        <v>1079</v>
      </c>
      <c r="JA211" s="122" t="s">
        <v>1079</v>
      </c>
      <c r="JB211" s="133" t="s">
        <v>1079</v>
      </c>
      <c r="JC211" s="133" t="s">
        <v>1079</v>
      </c>
      <c r="JD211" s="16"/>
      <c r="JE211" s="133" t="s">
        <v>1079</v>
      </c>
      <c r="JF211" s="133" t="s">
        <v>1079</v>
      </c>
      <c r="JG211" s="36" t="s">
        <v>1079</v>
      </c>
      <c r="JH211" s="36" t="s">
        <v>1079</v>
      </c>
      <c r="JI211" s="36" t="s">
        <v>1079</v>
      </c>
    </row>
    <row r="212" spans="1:269">
      <c r="A212" s="15" t="s">
        <v>643</v>
      </c>
      <c r="B212" s="39" t="s">
        <v>644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22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23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24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25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26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27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28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29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30"/>
        <v>115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v>12</v>
      </c>
      <c r="JA212" s="122">
        <v>11</v>
      </c>
      <c r="JB212" s="133">
        <v>7</v>
      </c>
      <c r="JC212" s="133">
        <v>5</v>
      </c>
      <c r="JD212" s="16">
        <f>SUM(JE212:JI212)</f>
        <v>55</v>
      </c>
      <c r="JE212" s="133">
        <v>16</v>
      </c>
      <c r="JF212" s="133">
        <v>10</v>
      </c>
      <c r="JG212" s="36">
        <v>5</v>
      </c>
      <c r="JH212" s="36">
        <v>10</v>
      </c>
      <c r="JI212" s="36">
        <v>14</v>
      </c>
    </row>
    <row r="213" spans="1:269">
      <c r="A213" s="15" t="s">
        <v>645</v>
      </c>
      <c r="B213" s="39" t="s">
        <v>646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22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23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24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25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26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27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28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29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30"/>
        <v>170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v>12</v>
      </c>
      <c r="JA213" s="122">
        <v>20</v>
      </c>
      <c r="JB213" s="133">
        <v>10</v>
      </c>
      <c r="JC213" s="133">
        <v>1</v>
      </c>
      <c r="JD213" s="16">
        <f>SUM(JE213:JI213)</f>
        <v>61</v>
      </c>
      <c r="JE213" s="133">
        <v>7</v>
      </c>
      <c r="JF213" s="133">
        <v>4</v>
      </c>
      <c r="JG213" s="36">
        <v>7</v>
      </c>
      <c r="JH213" s="36">
        <v>17</v>
      </c>
      <c r="JI213" s="36">
        <v>26</v>
      </c>
    </row>
    <row r="214" spans="1:269">
      <c r="A214" s="15" t="s">
        <v>647</v>
      </c>
      <c r="B214" s="39" t="s">
        <v>648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22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23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24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25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26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28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">
        <v>1079</v>
      </c>
      <c r="JA214" s="122" t="s">
        <v>1079</v>
      </c>
      <c r="JB214" s="133" t="s">
        <v>1079</v>
      </c>
      <c r="JC214" s="133" t="s">
        <v>1079</v>
      </c>
      <c r="JD214" s="16"/>
      <c r="JE214" s="133" t="s">
        <v>1079</v>
      </c>
      <c r="JF214" s="133" t="s">
        <v>1079</v>
      </c>
      <c r="JG214" s="36" t="s">
        <v>1079</v>
      </c>
      <c r="JH214" s="36" t="s">
        <v>1079</v>
      </c>
      <c r="JI214" s="36" t="s">
        <v>1079</v>
      </c>
    </row>
    <row r="215" spans="1:269">
      <c r="A215" s="15" t="s">
        <v>649</v>
      </c>
      <c r="B215" s="39" t="s">
        <v>650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22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23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24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25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26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28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">
        <v>1079</v>
      </c>
      <c r="JA215" s="122" t="s">
        <v>1079</v>
      </c>
      <c r="JB215" s="133" t="s">
        <v>1079</v>
      </c>
      <c r="JC215" s="133" t="s">
        <v>1079</v>
      </c>
      <c r="JD215" s="16"/>
      <c r="JE215" s="133" t="s">
        <v>1079</v>
      </c>
      <c r="JF215" s="133" t="s">
        <v>1079</v>
      </c>
      <c r="JG215" s="36" t="s">
        <v>1079</v>
      </c>
      <c r="JH215" s="36" t="s">
        <v>1079</v>
      </c>
      <c r="JI215" s="36" t="s">
        <v>1079</v>
      </c>
    </row>
    <row r="216" spans="1:269">
      <c r="A216" s="15" t="s">
        <v>651</v>
      </c>
      <c r="B216" s="39" t="s">
        <v>652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22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23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24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25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26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28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">
        <v>1079</v>
      </c>
      <c r="JA216" s="122" t="s">
        <v>1079</v>
      </c>
      <c r="JB216" s="133" t="s">
        <v>1079</v>
      </c>
      <c r="JC216" s="133" t="s">
        <v>1079</v>
      </c>
      <c r="JD216" s="16"/>
      <c r="JE216" s="133" t="s">
        <v>1079</v>
      </c>
      <c r="JF216" s="133" t="s">
        <v>1079</v>
      </c>
      <c r="JG216" s="36" t="s">
        <v>1079</v>
      </c>
      <c r="JH216" s="36" t="s">
        <v>1079</v>
      </c>
      <c r="JI216" s="36" t="s">
        <v>1079</v>
      </c>
    </row>
    <row r="217" spans="1:269">
      <c r="A217" s="15" t="s">
        <v>653</v>
      </c>
      <c r="B217" s="39" t="s">
        <v>654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22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23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24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25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26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28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">
        <v>1079</v>
      </c>
      <c r="JA217" s="122" t="s">
        <v>1079</v>
      </c>
      <c r="JB217" s="133" t="s">
        <v>1079</v>
      </c>
      <c r="JC217" s="133" t="s">
        <v>1079</v>
      </c>
      <c r="JD217" s="16"/>
      <c r="JE217" s="133" t="s">
        <v>1079</v>
      </c>
      <c r="JF217" s="133" t="s">
        <v>1079</v>
      </c>
      <c r="JG217" s="36" t="s">
        <v>1079</v>
      </c>
      <c r="JH217" s="36" t="s">
        <v>1079</v>
      </c>
      <c r="JI217" s="36" t="s">
        <v>1079</v>
      </c>
    </row>
    <row r="218" spans="1:269">
      <c r="A218" s="15" t="s">
        <v>655</v>
      </c>
      <c r="B218" s="39" t="s">
        <v>656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22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23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24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25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26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28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">
        <v>1079</v>
      </c>
      <c r="JA218" s="122" t="s">
        <v>1079</v>
      </c>
      <c r="JB218" s="133" t="s">
        <v>1079</v>
      </c>
      <c r="JC218" s="133" t="s">
        <v>1079</v>
      </c>
      <c r="JD218" s="16"/>
      <c r="JE218" s="133" t="s">
        <v>1079</v>
      </c>
      <c r="JF218" s="133" t="s">
        <v>1079</v>
      </c>
      <c r="JG218" s="36" t="s">
        <v>1079</v>
      </c>
      <c r="JH218" s="36" t="s">
        <v>1079</v>
      </c>
      <c r="JI218" s="36" t="s">
        <v>1079</v>
      </c>
    </row>
    <row r="219" spans="1:269">
      <c r="A219" s="15" t="s">
        <v>657</v>
      </c>
      <c r="B219" s="39" t="s">
        <v>658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22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23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24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25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26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28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">
        <v>1079</v>
      </c>
      <c r="JA219" s="122" t="s">
        <v>1079</v>
      </c>
      <c r="JB219" s="133" t="s">
        <v>1079</v>
      </c>
      <c r="JC219" s="133" t="s">
        <v>1079</v>
      </c>
      <c r="JD219" s="16"/>
      <c r="JE219" s="133" t="s">
        <v>1079</v>
      </c>
      <c r="JF219" s="133" t="s">
        <v>1079</v>
      </c>
      <c r="JG219" s="36" t="s">
        <v>1079</v>
      </c>
      <c r="JH219" s="36" t="s">
        <v>1079</v>
      </c>
      <c r="JI219" s="36" t="s">
        <v>1079</v>
      </c>
    </row>
    <row r="220" spans="1:269">
      <c r="A220" s="15" t="s">
        <v>659</v>
      </c>
      <c r="B220" s="39" t="s">
        <v>660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22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23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24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25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26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28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">
        <v>1079</v>
      </c>
      <c r="JA220" s="122" t="s">
        <v>1079</v>
      </c>
      <c r="JB220" s="133" t="s">
        <v>1079</v>
      </c>
      <c r="JC220" s="133" t="s">
        <v>1079</v>
      </c>
      <c r="JD220" s="16"/>
      <c r="JE220" s="133" t="s">
        <v>1079</v>
      </c>
      <c r="JF220" s="133" t="s">
        <v>1079</v>
      </c>
      <c r="JG220" s="36" t="s">
        <v>1079</v>
      </c>
      <c r="JH220" s="36" t="s">
        <v>1079</v>
      </c>
      <c r="JI220" s="36" t="s">
        <v>1079</v>
      </c>
    </row>
    <row r="221" spans="1:269">
      <c r="A221" s="15" t="s">
        <v>661</v>
      </c>
      <c r="B221" s="39" t="s">
        <v>662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22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23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24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25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26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28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">
        <v>1079</v>
      </c>
      <c r="JA221" s="122" t="s">
        <v>1079</v>
      </c>
      <c r="JB221" s="133" t="s">
        <v>1079</v>
      </c>
      <c r="JC221" s="133" t="s">
        <v>1079</v>
      </c>
      <c r="JD221" s="16">
        <f>SUM(JE221:JI221)</f>
        <v>3</v>
      </c>
      <c r="JE221" s="133" t="s">
        <v>1079</v>
      </c>
      <c r="JF221" s="133" t="s">
        <v>1079</v>
      </c>
      <c r="JG221" s="36" t="s">
        <v>1079</v>
      </c>
      <c r="JH221" s="36" t="s">
        <v>1079</v>
      </c>
      <c r="JI221" s="36">
        <v>3</v>
      </c>
    </row>
    <row r="222" spans="1:269">
      <c r="A222" s="64" t="s">
        <v>663</v>
      </c>
      <c r="B222" s="39" t="s">
        <v>664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22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23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24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25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26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28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">
        <v>1079</v>
      </c>
      <c r="JA222" s="122" t="s">
        <v>1079</v>
      </c>
      <c r="JB222" s="133" t="s">
        <v>1079</v>
      </c>
      <c r="JC222" s="133" t="s">
        <v>1079</v>
      </c>
      <c r="JD222" s="16"/>
      <c r="JE222" s="133" t="s">
        <v>1079</v>
      </c>
      <c r="JF222" s="133" t="s">
        <v>1079</v>
      </c>
      <c r="JG222" s="36" t="s">
        <v>1079</v>
      </c>
      <c r="JH222" s="36" t="s">
        <v>1079</v>
      </c>
      <c r="JI222" s="36" t="s">
        <v>1079</v>
      </c>
    </row>
    <row r="223" spans="1:269">
      <c r="A223" s="64" t="s">
        <v>665</v>
      </c>
      <c r="B223" s="39" t="s">
        <v>666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22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23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24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25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26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28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">
        <v>1079</v>
      </c>
      <c r="JA223" s="122" t="s">
        <v>1079</v>
      </c>
      <c r="JB223" s="133" t="s">
        <v>1079</v>
      </c>
      <c r="JC223" s="133" t="s">
        <v>1079</v>
      </c>
      <c r="JD223" s="16">
        <f>SUM(JE223:JI223)</f>
        <v>1</v>
      </c>
      <c r="JE223" s="133" t="s">
        <v>1079</v>
      </c>
      <c r="JF223" s="133" t="s">
        <v>1079</v>
      </c>
      <c r="JG223" s="36">
        <v>1</v>
      </c>
      <c r="JH223" s="36" t="s">
        <v>1079</v>
      </c>
      <c r="JI223" s="36" t="s">
        <v>1079</v>
      </c>
    </row>
    <row r="224" spans="1:269">
      <c r="A224" s="15" t="s">
        <v>322</v>
      </c>
      <c r="B224" s="39" t="s">
        <v>667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22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23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24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25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26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28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">
        <v>1079</v>
      </c>
      <c r="JA224" s="122" t="s">
        <v>1079</v>
      </c>
      <c r="JB224" s="133" t="s">
        <v>1079</v>
      </c>
      <c r="JC224" s="133" t="s">
        <v>1079</v>
      </c>
      <c r="JD224" s="16"/>
      <c r="JE224" s="133" t="s">
        <v>1079</v>
      </c>
      <c r="JF224" s="133" t="s">
        <v>1079</v>
      </c>
      <c r="JG224" s="36" t="s">
        <v>1079</v>
      </c>
      <c r="JH224" s="36" t="s">
        <v>1079</v>
      </c>
      <c r="JI224" s="36" t="s">
        <v>1079</v>
      </c>
    </row>
    <row r="225" spans="1:269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28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">
        <v>1079</v>
      </c>
      <c r="JA225" s="122" t="s">
        <v>1079</v>
      </c>
      <c r="JB225" s="133" t="s">
        <v>1079</v>
      </c>
      <c r="JC225" s="133" t="s">
        <v>1079</v>
      </c>
      <c r="JD225" s="16"/>
      <c r="JE225" s="133" t="s">
        <v>1079</v>
      </c>
      <c r="JF225" s="133" t="s">
        <v>1079</v>
      </c>
      <c r="JG225" s="36"/>
      <c r="JH225" s="36"/>
      <c r="JI225" s="36"/>
    </row>
    <row r="226" spans="1:269" ht="17.25" thickBot="1">
      <c r="A226" s="9" t="s">
        <v>668</v>
      </c>
      <c r="B226" s="9" t="s">
        <v>669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31">SUM(EI228:EI289)</f>
        <v>1852</v>
      </c>
      <c r="EJ226" s="10">
        <f t="shared" si="131"/>
        <v>2214</v>
      </c>
      <c r="EK226" s="10">
        <f t="shared" si="131"/>
        <v>2115</v>
      </c>
      <c r="EL226" s="10">
        <f t="shared" si="131"/>
        <v>2422</v>
      </c>
      <c r="EM226" s="10">
        <f t="shared" si="131"/>
        <v>1986</v>
      </c>
      <c r="EN226" s="10">
        <f t="shared" si="131"/>
        <v>2808</v>
      </c>
      <c r="EO226" s="10">
        <f t="shared" si="131"/>
        <v>1973</v>
      </c>
      <c r="EP226" s="10">
        <f t="shared" si="131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32">SUM(EU228:EU289)</f>
        <v>2028</v>
      </c>
      <c r="EV226" s="10">
        <f t="shared" si="132"/>
        <v>2231</v>
      </c>
      <c r="EW226" s="10">
        <f t="shared" si="132"/>
        <v>2494</v>
      </c>
      <c r="EX226" s="10">
        <f t="shared" si="132"/>
        <v>2759</v>
      </c>
      <c r="EY226" s="10">
        <f t="shared" si="132"/>
        <v>2470</v>
      </c>
      <c r="EZ226" s="10">
        <f t="shared" si="132"/>
        <v>2370</v>
      </c>
      <c r="FA226" s="10">
        <f t="shared" si="132"/>
        <v>2788</v>
      </c>
      <c r="FB226" s="10">
        <f t="shared" si="132"/>
        <v>2224</v>
      </c>
      <c r="FC226" s="10">
        <f t="shared" si="132"/>
        <v>1749</v>
      </c>
      <c r="FD226" s="9">
        <f>SUM(FE226:FP226)</f>
        <v>28501</v>
      </c>
      <c r="FE226" s="10">
        <f t="shared" ref="FE226:FP226" si="133">SUM(FE228:FE289)</f>
        <v>1934</v>
      </c>
      <c r="FF226" s="10">
        <f t="shared" si="133"/>
        <v>2188</v>
      </c>
      <c r="FG226" s="10">
        <f t="shared" si="133"/>
        <v>2513</v>
      </c>
      <c r="FH226" s="10">
        <f t="shared" si="133"/>
        <v>1993</v>
      </c>
      <c r="FI226" s="10">
        <f t="shared" si="133"/>
        <v>2430</v>
      </c>
      <c r="FJ226" s="10">
        <f t="shared" si="133"/>
        <v>2297</v>
      </c>
      <c r="FK226" s="10">
        <f t="shared" si="133"/>
        <v>2472</v>
      </c>
      <c r="FL226" s="10">
        <f t="shared" si="133"/>
        <v>2933</v>
      </c>
      <c r="FM226" s="10">
        <f t="shared" si="133"/>
        <v>2213</v>
      </c>
      <c r="FN226" s="10">
        <f t="shared" si="133"/>
        <v>3191</v>
      </c>
      <c r="FO226" s="10">
        <f t="shared" si="133"/>
        <v>2522</v>
      </c>
      <c r="FP226" s="10">
        <f t="shared" si="133"/>
        <v>1815</v>
      </c>
      <c r="FQ226" s="9">
        <f>SUM(FR226:GC226)</f>
        <v>33756</v>
      </c>
      <c r="FR226" s="10">
        <f t="shared" ref="FR226:GC226" si="134">SUM(FR228:FR289)</f>
        <v>2138</v>
      </c>
      <c r="FS226" s="10">
        <f t="shared" si="134"/>
        <v>2350</v>
      </c>
      <c r="FT226" s="11">
        <f t="shared" si="134"/>
        <v>3005</v>
      </c>
      <c r="FU226" s="10">
        <f t="shared" si="134"/>
        <v>2561</v>
      </c>
      <c r="FV226" s="10">
        <f t="shared" si="134"/>
        <v>3045</v>
      </c>
      <c r="FW226" s="12">
        <f t="shared" si="134"/>
        <v>2863</v>
      </c>
      <c r="FX226" s="10">
        <f t="shared" si="134"/>
        <v>2798</v>
      </c>
      <c r="FY226" s="12">
        <f t="shared" si="134"/>
        <v>3438</v>
      </c>
      <c r="FZ226" s="10">
        <f t="shared" si="134"/>
        <v>2984</v>
      </c>
      <c r="GA226" s="12">
        <f t="shared" si="134"/>
        <v>3450</v>
      </c>
      <c r="GB226" s="10">
        <f t="shared" si="134"/>
        <v>2915</v>
      </c>
      <c r="GC226" s="10">
        <f t="shared" si="134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35">SUM(GI228:GI289)</f>
        <v>3089</v>
      </c>
      <c r="GJ226" s="10">
        <f t="shared" si="135"/>
        <v>2939</v>
      </c>
      <c r="GK226" s="10">
        <f t="shared" si="135"/>
        <v>2793</v>
      </c>
      <c r="GL226" s="10">
        <f t="shared" si="135"/>
        <v>4022</v>
      </c>
      <c r="GM226" s="10">
        <f t="shared" si="135"/>
        <v>3113</v>
      </c>
      <c r="GN226" s="10">
        <f t="shared" si="135"/>
        <v>4236</v>
      </c>
      <c r="GO226" s="10">
        <f t="shared" si="135"/>
        <v>3477</v>
      </c>
      <c r="GP226" s="10">
        <f t="shared" si="135"/>
        <v>2346</v>
      </c>
      <c r="GQ226" s="9">
        <f t="shared" si="126"/>
        <v>41236</v>
      </c>
      <c r="GR226" s="10">
        <f t="shared" ref="GR226:HC226" si="136">SUM(GR228:GR289)</f>
        <v>2655</v>
      </c>
      <c r="GS226" s="10">
        <f t="shared" si="136"/>
        <v>3170</v>
      </c>
      <c r="GT226" s="10">
        <f t="shared" si="136"/>
        <v>3157</v>
      </c>
      <c r="GU226" s="10">
        <f t="shared" si="136"/>
        <v>3272</v>
      </c>
      <c r="GV226" s="10">
        <f t="shared" si="136"/>
        <v>3438</v>
      </c>
      <c r="GW226" s="10">
        <f t="shared" si="136"/>
        <v>4254</v>
      </c>
      <c r="GX226" s="10">
        <f t="shared" si="136"/>
        <v>3773</v>
      </c>
      <c r="GY226" s="10">
        <f t="shared" si="136"/>
        <v>3725</v>
      </c>
      <c r="GZ226" s="10">
        <f t="shared" si="136"/>
        <v>3911</v>
      </c>
      <c r="HA226" s="10">
        <f t="shared" si="136"/>
        <v>3930</v>
      </c>
      <c r="HB226" s="10">
        <f t="shared" si="136"/>
        <v>3525</v>
      </c>
      <c r="HC226" s="10">
        <f t="shared" si="136"/>
        <v>2426</v>
      </c>
      <c r="HD226" s="9">
        <f t="shared" si="127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28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29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57326</v>
      </c>
      <c r="IR226" s="9">
        <f>SUM(IR227:IR289)</f>
        <v>3094</v>
      </c>
      <c r="IS226" s="9">
        <f t="shared" ref="IS226:IZ226" si="137">SUM(IS228:IS290)</f>
        <v>3718</v>
      </c>
      <c r="IT226" s="9">
        <f t="shared" si="137"/>
        <v>3976</v>
      </c>
      <c r="IU226" s="9">
        <f t="shared" si="137"/>
        <v>3999</v>
      </c>
      <c r="IV226" s="9">
        <f t="shared" si="137"/>
        <v>6338</v>
      </c>
      <c r="IW226" s="9">
        <f t="shared" si="137"/>
        <v>4664</v>
      </c>
      <c r="IX226" s="9">
        <f t="shared" si="137"/>
        <v>5587</v>
      </c>
      <c r="IY226" s="9">
        <f t="shared" si="137"/>
        <v>6413</v>
      </c>
      <c r="IZ226" s="124">
        <f t="shared" si="137"/>
        <v>5537</v>
      </c>
      <c r="JA226" s="127">
        <f t="shared" ref="JA226" si="138">SUM(JA228:JA290)</f>
        <v>5881</v>
      </c>
      <c r="JB226" s="124">
        <f t="shared" ref="JB226:JC226" si="139">SUM(JB228:JB290)</f>
        <v>4544</v>
      </c>
      <c r="JC226" s="124">
        <f t="shared" si="139"/>
        <v>3575</v>
      </c>
      <c r="JD226" s="9">
        <f>SUM(JE226:JI226)</f>
        <v>20061</v>
      </c>
      <c r="JE226" s="9">
        <f>SUM(JE227:JE289)</f>
        <v>3601</v>
      </c>
      <c r="JF226" s="9">
        <f>SUM(JF227:JF289)</f>
        <v>4340</v>
      </c>
      <c r="JG226" s="9">
        <f t="shared" ref="JG226" si="140">SUM(JG228:JG290)</f>
        <v>4243</v>
      </c>
      <c r="JH226" s="9">
        <f t="shared" ref="JH226:JI226" si="141">SUM(JH228:JH290)</f>
        <v>3927</v>
      </c>
      <c r="JI226" s="9">
        <f t="shared" si="141"/>
        <v>3950</v>
      </c>
    </row>
    <row r="227" spans="1:269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28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">
        <v>1079</v>
      </c>
      <c r="JA227" s="122" t="s">
        <v>1079</v>
      </c>
      <c r="JB227" s="133" t="s">
        <v>1079</v>
      </c>
      <c r="JC227" s="133" t="s">
        <v>1079</v>
      </c>
      <c r="JD227" s="16"/>
      <c r="JE227" s="133" t="s">
        <v>1079</v>
      </c>
      <c r="JF227" s="133" t="s">
        <v>1079</v>
      </c>
      <c r="JG227" s="36"/>
      <c r="JH227" s="36"/>
      <c r="JI227" s="36"/>
    </row>
    <row r="228" spans="1:269">
      <c r="A228" s="15" t="s">
        <v>670</v>
      </c>
      <c r="B228" s="39" t="s">
        <v>671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42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26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27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28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29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30"/>
        <v>3335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v>273</v>
      </c>
      <c r="JA228" s="122">
        <v>250</v>
      </c>
      <c r="JB228" s="133">
        <v>243</v>
      </c>
      <c r="JC228" s="133">
        <v>153</v>
      </c>
      <c r="JD228" s="16">
        <f>SUM(JE228:JI228)</f>
        <v>1096</v>
      </c>
      <c r="JE228" s="133">
        <v>175</v>
      </c>
      <c r="JF228" s="133">
        <v>251</v>
      </c>
      <c r="JG228" s="36">
        <v>263</v>
      </c>
      <c r="JH228" s="36">
        <v>187</v>
      </c>
      <c r="JI228" s="36">
        <v>220</v>
      </c>
    </row>
    <row r="229" spans="1:269">
      <c r="A229" s="15" t="s">
        <v>672</v>
      </c>
      <c r="B229" s="39" t="s">
        <v>673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42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26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27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28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29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30"/>
        <v>8406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v>728</v>
      </c>
      <c r="JA229" s="122">
        <v>866</v>
      </c>
      <c r="JB229" s="133">
        <v>675</v>
      </c>
      <c r="JC229" s="133">
        <v>548</v>
      </c>
      <c r="JD229" s="16">
        <f>SUM(JE229:JI229)</f>
        <v>2956</v>
      </c>
      <c r="JE229" s="133">
        <v>443</v>
      </c>
      <c r="JF229" s="133">
        <v>560</v>
      </c>
      <c r="JG229" s="36">
        <v>750</v>
      </c>
      <c r="JH229" s="36">
        <v>616</v>
      </c>
      <c r="JI229" s="36">
        <v>587</v>
      </c>
    </row>
    <row r="230" spans="1:269">
      <c r="A230" s="15" t="s">
        <v>674</v>
      </c>
      <c r="B230" s="39" t="s">
        <v>675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42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26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27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28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29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30"/>
        <v>79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v>10</v>
      </c>
      <c r="JA230" s="122">
        <v>8</v>
      </c>
      <c r="JB230" s="133">
        <v>9</v>
      </c>
      <c r="JC230" s="133">
        <v>2</v>
      </c>
      <c r="JD230" s="16">
        <f>SUM(JE230:JI230)</f>
        <v>12</v>
      </c>
      <c r="JE230" s="133">
        <v>1</v>
      </c>
      <c r="JF230" s="133">
        <v>1</v>
      </c>
      <c r="JG230" s="36">
        <v>2</v>
      </c>
      <c r="JH230" s="36">
        <v>6</v>
      </c>
      <c r="JI230" s="36">
        <v>2</v>
      </c>
    </row>
    <row r="231" spans="1:269">
      <c r="A231" s="15" t="s">
        <v>676</v>
      </c>
      <c r="B231" s="39" t="s">
        <v>677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43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44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45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42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26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27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28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29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30"/>
        <v>13320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v>1413</v>
      </c>
      <c r="JA231" s="122">
        <v>1110</v>
      </c>
      <c r="JB231" s="133">
        <v>921</v>
      </c>
      <c r="JC231" s="133">
        <v>986</v>
      </c>
      <c r="JD231" s="16">
        <f>SUM(JE231:JI231)</f>
        <v>5081</v>
      </c>
      <c r="JE231" s="133">
        <v>1133</v>
      </c>
      <c r="JF231" s="133">
        <v>1244</v>
      </c>
      <c r="JG231" s="36">
        <v>981</v>
      </c>
      <c r="JH231" s="36">
        <v>915</v>
      </c>
      <c r="JI231" s="36">
        <v>808</v>
      </c>
    </row>
    <row r="232" spans="1:269">
      <c r="A232" s="15" t="s">
        <v>678</v>
      </c>
      <c r="B232" s="39" t="s">
        <v>679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43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44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45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42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26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27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28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29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30"/>
        <v>1879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v>169</v>
      </c>
      <c r="JA232" s="122">
        <v>199</v>
      </c>
      <c r="JB232" s="133">
        <v>175</v>
      </c>
      <c r="JC232" s="133">
        <v>128</v>
      </c>
      <c r="JD232" s="16">
        <f>SUM(JE232:JI232)</f>
        <v>716</v>
      </c>
      <c r="JE232" s="133">
        <v>125</v>
      </c>
      <c r="JF232" s="133">
        <v>124</v>
      </c>
      <c r="JG232" s="36">
        <v>129</v>
      </c>
      <c r="JH232" s="36">
        <v>184</v>
      </c>
      <c r="JI232" s="36">
        <v>154</v>
      </c>
    </row>
    <row r="233" spans="1:269">
      <c r="A233" s="15" t="s">
        <v>680</v>
      </c>
      <c r="B233" s="39" t="s">
        <v>681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43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44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45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42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26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27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28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29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30"/>
        <v>1197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v>116</v>
      </c>
      <c r="JA233" s="122">
        <v>133</v>
      </c>
      <c r="JB233" s="133">
        <v>92</v>
      </c>
      <c r="JC233" s="133">
        <v>79</v>
      </c>
      <c r="JD233" s="16">
        <f>SUM(JE233:JI233)</f>
        <v>480</v>
      </c>
      <c r="JE233" s="133">
        <v>74</v>
      </c>
      <c r="JF233" s="133">
        <v>123</v>
      </c>
      <c r="JG233" s="36">
        <v>115</v>
      </c>
      <c r="JH233" s="36">
        <v>64</v>
      </c>
      <c r="JI233" s="36">
        <v>104</v>
      </c>
    </row>
    <row r="234" spans="1:269">
      <c r="A234" s="15" t="s">
        <v>682</v>
      </c>
      <c r="B234" s="39" t="s">
        <v>683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43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44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45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42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26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27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28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29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30"/>
        <v>2626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v>230</v>
      </c>
      <c r="JA234" s="122">
        <v>290</v>
      </c>
      <c r="JB234" s="133">
        <v>161</v>
      </c>
      <c r="JC234" s="133">
        <v>135</v>
      </c>
      <c r="JD234" s="16">
        <f>SUM(JE234:JI234)</f>
        <v>995</v>
      </c>
      <c r="JE234" s="133">
        <v>165</v>
      </c>
      <c r="JF234" s="133">
        <v>188</v>
      </c>
      <c r="JG234" s="36">
        <v>189</v>
      </c>
      <c r="JH234" s="36">
        <v>216</v>
      </c>
      <c r="JI234" s="36">
        <v>237</v>
      </c>
    </row>
    <row r="235" spans="1:269">
      <c r="A235" s="15" t="s">
        <v>684</v>
      </c>
      <c r="B235" s="39" t="s">
        <v>685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43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44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45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42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26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27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28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29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30"/>
        <v>3010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v>292</v>
      </c>
      <c r="JA235" s="122">
        <v>291</v>
      </c>
      <c r="JB235" s="133">
        <v>201</v>
      </c>
      <c r="JC235" s="133">
        <v>216</v>
      </c>
      <c r="JD235" s="16">
        <f>SUM(JE235:JI235)</f>
        <v>1341</v>
      </c>
      <c r="JE235" s="133">
        <v>181</v>
      </c>
      <c r="JF235" s="133">
        <v>218</v>
      </c>
      <c r="JG235" s="36">
        <v>290</v>
      </c>
      <c r="JH235" s="36">
        <v>355</v>
      </c>
      <c r="JI235" s="36">
        <v>297</v>
      </c>
    </row>
    <row r="236" spans="1:269">
      <c r="A236" s="15" t="s">
        <v>686</v>
      </c>
      <c r="B236" s="39" t="s">
        <v>687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43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44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45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42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26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27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28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29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30"/>
        <v>1299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v>115</v>
      </c>
      <c r="JA236" s="122">
        <v>145</v>
      </c>
      <c r="JB236" s="133">
        <v>111</v>
      </c>
      <c r="JC236" s="133">
        <v>51</v>
      </c>
      <c r="JD236" s="16">
        <f>SUM(JE236:JI236)</f>
        <v>426</v>
      </c>
      <c r="JE236" s="133">
        <v>54</v>
      </c>
      <c r="JF236" s="133">
        <v>97</v>
      </c>
      <c r="JG236" s="36">
        <v>96</v>
      </c>
      <c r="JH236" s="36">
        <v>93</v>
      </c>
      <c r="JI236" s="36">
        <v>86</v>
      </c>
    </row>
    <row r="237" spans="1:269">
      <c r="A237" s="15" t="s">
        <v>688</v>
      </c>
      <c r="B237" s="39" t="s">
        <v>689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43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44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45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42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26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27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28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29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30"/>
        <v>1893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v>120</v>
      </c>
      <c r="JA237" s="122">
        <v>188</v>
      </c>
      <c r="JB237" s="133">
        <v>205</v>
      </c>
      <c r="JC237" s="133">
        <v>109</v>
      </c>
      <c r="JD237" s="16">
        <f>SUM(JE237:JI237)</f>
        <v>695</v>
      </c>
      <c r="JE237" s="133">
        <v>111</v>
      </c>
      <c r="JF237" s="133">
        <v>176</v>
      </c>
      <c r="JG237" s="36">
        <v>156</v>
      </c>
      <c r="JH237" s="36">
        <v>138</v>
      </c>
      <c r="JI237" s="36">
        <v>114</v>
      </c>
    </row>
    <row r="238" spans="1:269">
      <c r="A238" s="15" t="s">
        <v>690</v>
      </c>
      <c r="B238" s="39" t="s">
        <v>691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43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44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45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42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26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27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28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29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30"/>
        <v>3191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v>411</v>
      </c>
      <c r="JA238" s="122">
        <v>354</v>
      </c>
      <c r="JB238" s="133">
        <v>259</v>
      </c>
      <c r="JC238" s="133">
        <v>162</v>
      </c>
      <c r="JD238" s="16">
        <f>SUM(JE238:JI238)</f>
        <v>680</v>
      </c>
      <c r="JE238" s="133">
        <v>98</v>
      </c>
      <c r="JF238" s="133">
        <v>132</v>
      </c>
      <c r="JG238" s="36">
        <v>193</v>
      </c>
      <c r="JH238" s="36">
        <v>166</v>
      </c>
      <c r="JI238" s="36">
        <v>91</v>
      </c>
    </row>
    <row r="239" spans="1:269">
      <c r="A239" s="15" t="s">
        <v>692</v>
      </c>
      <c r="B239" s="39" t="s">
        <v>693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43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44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45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42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26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27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28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29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30"/>
        <v>322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v>18</v>
      </c>
      <c r="JA239" s="122">
        <v>29</v>
      </c>
      <c r="JB239" s="133">
        <v>46</v>
      </c>
      <c r="JC239" s="133">
        <v>22</v>
      </c>
      <c r="JD239" s="16">
        <f>SUM(JE239:JI239)</f>
        <v>222</v>
      </c>
      <c r="JE239" s="133">
        <v>36</v>
      </c>
      <c r="JF239" s="133">
        <v>50</v>
      </c>
      <c r="JG239" s="36">
        <v>43</v>
      </c>
      <c r="JH239" s="36">
        <v>30</v>
      </c>
      <c r="JI239" s="36">
        <v>63</v>
      </c>
    </row>
    <row r="240" spans="1:269">
      <c r="A240" s="15" t="s">
        <v>694</v>
      </c>
      <c r="B240" s="39" t="s">
        <v>695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43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44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45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42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26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27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28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29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30"/>
        <v>957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v>117</v>
      </c>
      <c r="JA240" s="122">
        <v>102</v>
      </c>
      <c r="JB240" s="133">
        <v>62</v>
      </c>
      <c r="JC240" s="133">
        <v>41</v>
      </c>
      <c r="JD240" s="16">
        <f>SUM(JE240:JI240)</f>
        <v>259</v>
      </c>
      <c r="JE240" s="133">
        <v>44</v>
      </c>
      <c r="JF240" s="133">
        <v>75</v>
      </c>
      <c r="JG240" s="36">
        <v>51</v>
      </c>
      <c r="JH240" s="36">
        <v>39</v>
      </c>
      <c r="JI240" s="36">
        <v>50</v>
      </c>
    </row>
    <row r="241" spans="1:269">
      <c r="A241" s="15" t="s">
        <v>696</v>
      </c>
      <c r="B241" s="39" t="s">
        <v>697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43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44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45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42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26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27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28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29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30"/>
        <v>1484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v>71</v>
      </c>
      <c r="JA241" s="122">
        <v>190</v>
      </c>
      <c r="JB241" s="133">
        <v>147</v>
      </c>
      <c r="JC241" s="133">
        <v>114</v>
      </c>
      <c r="JD241" s="16">
        <f>SUM(JE241:JI241)</f>
        <v>443</v>
      </c>
      <c r="JE241" s="133">
        <v>77</v>
      </c>
      <c r="JF241" s="133">
        <v>77</v>
      </c>
      <c r="JG241" s="36">
        <v>107</v>
      </c>
      <c r="JH241" s="36">
        <v>82</v>
      </c>
      <c r="JI241" s="36">
        <v>100</v>
      </c>
    </row>
    <row r="242" spans="1:269">
      <c r="A242" s="15" t="s">
        <v>698</v>
      </c>
      <c r="B242" s="39" t="s">
        <v>699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43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44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45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42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26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27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28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29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30"/>
        <v>3913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v>301</v>
      </c>
      <c r="JA242" s="122">
        <v>545</v>
      </c>
      <c r="JB242" s="133">
        <v>337</v>
      </c>
      <c r="JC242" s="133">
        <v>290</v>
      </c>
      <c r="JD242" s="16">
        <f>SUM(JE242:JI242)</f>
        <v>1189</v>
      </c>
      <c r="JE242" s="133">
        <v>287</v>
      </c>
      <c r="JF242" s="133">
        <v>311</v>
      </c>
      <c r="JG242" s="36">
        <v>257</v>
      </c>
      <c r="JH242" s="36">
        <v>173</v>
      </c>
      <c r="JI242" s="36">
        <v>161</v>
      </c>
    </row>
    <row r="243" spans="1:269">
      <c r="A243" s="15" t="s">
        <v>700</v>
      </c>
      <c r="B243" s="39" t="s">
        <v>701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43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44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45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42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26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27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28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29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30"/>
        <v>394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v>36</v>
      </c>
      <c r="JA243" s="122">
        <v>37</v>
      </c>
      <c r="JB243" s="133">
        <v>30</v>
      </c>
      <c r="JC243" s="133">
        <v>31</v>
      </c>
      <c r="JD243" s="16">
        <f>SUM(JE243:JI243)</f>
        <v>120</v>
      </c>
      <c r="JE243" s="133">
        <v>27</v>
      </c>
      <c r="JF243" s="133">
        <v>24</v>
      </c>
      <c r="JG243" s="36">
        <v>30</v>
      </c>
      <c r="JH243" s="36">
        <v>27</v>
      </c>
      <c r="JI243" s="36">
        <v>12</v>
      </c>
    </row>
    <row r="244" spans="1:269">
      <c r="A244" s="15" t="s">
        <v>702</v>
      </c>
      <c r="B244" s="39" t="s">
        <v>703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43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44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45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42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26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27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28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29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30"/>
        <v>122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v>10</v>
      </c>
      <c r="JA244" s="122">
        <v>13</v>
      </c>
      <c r="JB244" s="133">
        <v>11</v>
      </c>
      <c r="JC244" s="133">
        <v>1</v>
      </c>
      <c r="JD244" s="16">
        <f>SUM(JE244:JI244)</f>
        <v>42</v>
      </c>
      <c r="JE244" s="133">
        <v>5</v>
      </c>
      <c r="JF244" s="133">
        <v>15</v>
      </c>
      <c r="JG244" s="36">
        <v>2</v>
      </c>
      <c r="JH244" s="36">
        <v>9</v>
      </c>
      <c r="JI244" s="36">
        <v>11</v>
      </c>
    </row>
    <row r="245" spans="1:269">
      <c r="A245" s="15" t="s">
        <v>704</v>
      </c>
      <c r="B245" s="39" t="s">
        <v>705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43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44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45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42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26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27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28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29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30"/>
        <v>226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v>13</v>
      </c>
      <c r="JA245" s="122">
        <v>44</v>
      </c>
      <c r="JB245" s="133">
        <v>29</v>
      </c>
      <c r="JC245" s="133">
        <v>11</v>
      </c>
      <c r="JD245" s="16">
        <f>SUM(JE245:JI245)</f>
        <v>71</v>
      </c>
      <c r="JE245" s="133">
        <v>9</v>
      </c>
      <c r="JF245" s="133">
        <v>20</v>
      </c>
      <c r="JG245" s="36">
        <v>10</v>
      </c>
      <c r="JH245" s="36">
        <v>15</v>
      </c>
      <c r="JI245" s="36">
        <v>17</v>
      </c>
    </row>
    <row r="246" spans="1:269">
      <c r="A246" s="15" t="s">
        <v>706</v>
      </c>
      <c r="B246" s="39" t="s">
        <v>707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43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44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45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42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26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27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28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29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30"/>
        <v>28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v>3</v>
      </c>
      <c r="JA246" s="122" t="s">
        <v>1079</v>
      </c>
      <c r="JB246" s="133">
        <v>2</v>
      </c>
      <c r="JC246" s="133">
        <v>1</v>
      </c>
      <c r="JD246" s="16">
        <f>SUM(JE246:JI246)</f>
        <v>9</v>
      </c>
      <c r="JE246" s="133">
        <v>2</v>
      </c>
      <c r="JF246" s="133">
        <v>2</v>
      </c>
      <c r="JG246" s="36">
        <v>1</v>
      </c>
      <c r="JH246" s="36">
        <v>2</v>
      </c>
      <c r="JI246" s="36">
        <v>2</v>
      </c>
    </row>
    <row r="247" spans="1:269">
      <c r="A247" s="15" t="s">
        <v>708</v>
      </c>
      <c r="B247" s="39" t="s">
        <v>709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43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44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45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42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26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27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28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29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30"/>
        <v>1454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v>135</v>
      </c>
      <c r="JA247" s="122">
        <v>152</v>
      </c>
      <c r="JB247" s="133">
        <v>160</v>
      </c>
      <c r="JC247" s="133">
        <v>152</v>
      </c>
      <c r="JD247" s="16">
        <f>SUM(JE247:JI247)</f>
        <v>609</v>
      </c>
      <c r="JE247" s="133">
        <v>76</v>
      </c>
      <c r="JF247" s="133">
        <v>77</v>
      </c>
      <c r="JG247" s="36">
        <v>166</v>
      </c>
      <c r="JH247" s="36">
        <v>131</v>
      </c>
      <c r="JI247" s="36">
        <v>159</v>
      </c>
    </row>
    <row r="248" spans="1:269">
      <c r="A248" s="15" t="s">
        <v>710</v>
      </c>
      <c r="B248" s="39" t="s">
        <v>711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43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44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45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42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26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27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28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29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/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v>0</v>
      </c>
      <c r="JA248" s="122">
        <v>1</v>
      </c>
      <c r="JB248" s="133">
        <v>0</v>
      </c>
      <c r="JC248" s="133" t="s">
        <v>1079</v>
      </c>
      <c r="JD248" s="16">
        <f>SUM(JE248:JI248)</f>
        <v>6</v>
      </c>
      <c r="JE248" s="133" t="s">
        <v>1079</v>
      </c>
      <c r="JF248" s="133">
        <v>4</v>
      </c>
      <c r="JG248" s="36" t="s">
        <v>1079</v>
      </c>
      <c r="JH248" s="36">
        <v>2</v>
      </c>
      <c r="JI248" s="36" t="s">
        <v>1079</v>
      </c>
    </row>
    <row r="249" spans="1:269">
      <c r="A249" s="15" t="s">
        <v>712</v>
      </c>
      <c r="B249" s="39" t="s">
        <v>713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43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44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45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42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26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27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28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29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30"/>
        <v>145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v>8</v>
      </c>
      <c r="JA249" s="122">
        <v>15</v>
      </c>
      <c r="JB249" s="133">
        <v>6</v>
      </c>
      <c r="JC249" s="133">
        <v>10</v>
      </c>
      <c r="JD249" s="16">
        <f>SUM(JE249:JI249)</f>
        <v>58</v>
      </c>
      <c r="JE249" s="133">
        <v>10</v>
      </c>
      <c r="JF249" s="133">
        <v>24</v>
      </c>
      <c r="JG249" s="36">
        <v>4</v>
      </c>
      <c r="JH249" s="36">
        <v>13</v>
      </c>
      <c r="JI249" s="36">
        <v>7</v>
      </c>
    </row>
    <row r="250" spans="1:269">
      <c r="A250" s="50" t="s">
        <v>714</v>
      </c>
      <c r="B250" s="39" t="s">
        <v>715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43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44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45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42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26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27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28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29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30"/>
        <v>380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v>21</v>
      </c>
      <c r="JA250" s="122">
        <v>52</v>
      </c>
      <c r="JB250" s="133">
        <v>18</v>
      </c>
      <c r="JC250" s="133">
        <v>17</v>
      </c>
      <c r="JD250" s="16">
        <f>SUM(JE250:JI250)</f>
        <v>122</v>
      </c>
      <c r="JE250" s="133">
        <v>22</v>
      </c>
      <c r="JF250" s="133">
        <v>23</v>
      </c>
      <c r="JG250" s="36">
        <v>26</v>
      </c>
      <c r="JH250" s="36">
        <v>23</v>
      </c>
      <c r="JI250" s="36">
        <v>28</v>
      </c>
    </row>
    <row r="251" spans="1:269">
      <c r="A251" s="15" t="s">
        <v>716</v>
      </c>
      <c r="B251" s="39" t="s">
        <v>717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43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44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45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42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26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27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28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29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30"/>
        <v>466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v>55</v>
      </c>
      <c r="JA251" s="122">
        <v>78</v>
      </c>
      <c r="JB251" s="133">
        <v>16</v>
      </c>
      <c r="JC251" s="133">
        <v>21</v>
      </c>
      <c r="JD251" s="16">
        <f>SUM(JE251:JI251)</f>
        <v>302</v>
      </c>
      <c r="JE251" s="133">
        <v>9</v>
      </c>
      <c r="JF251" s="133">
        <v>30</v>
      </c>
      <c r="JG251" s="36">
        <v>26</v>
      </c>
      <c r="JH251" s="36">
        <v>48</v>
      </c>
      <c r="JI251" s="36">
        <v>189</v>
      </c>
    </row>
    <row r="252" spans="1:269">
      <c r="A252" s="15" t="s">
        <v>718</v>
      </c>
      <c r="B252" s="39" t="s">
        <v>719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43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44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45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42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28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">
        <v>1079</v>
      </c>
      <c r="JA252" s="122" t="s">
        <v>1079</v>
      </c>
      <c r="JB252" s="133" t="s">
        <v>1079</v>
      </c>
      <c r="JC252" s="133" t="s">
        <v>1079</v>
      </c>
      <c r="JD252" s="16"/>
      <c r="JE252" s="133" t="s">
        <v>1079</v>
      </c>
      <c r="JF252" s="133" t="s">
        <v>1079</v>
      </c>
      <c r="JG252" s="36" t="s">
        <v>1079</v>
      </c>
      <c r="JH252" s="36" t="s">
        <v>1079</v>
      </c>
      <c r="JI252" s="36" t="s">
        <v>1079</v>
      </c>
    </row>
    <row r="253" spans="1:269">
      <c r="A253" s="15" t="s">
        <v>720</v>
      </c>
      <c r="B253" s="39" t="s">
        <v>721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43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44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45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42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26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27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28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29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30"/>
        <v>440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v>62</v>
      </c>
      <c r="JA253" s="122">
        <v>63</v>
      </c>
      <c r="JB253" s="133">
        <v>46</v>
      </c>
      <c r="JC253" s="133">
        <v>32</v>
      </c>
      <c r="JD253" s="16">
        <f>SUM(JE253:JI253)</f>
        <v>232</v>
      </c>
      <c r="JE253" s="133">
        <v>38</v>
      </c>
      <c r="JF253" s="133">
        <v>33</v>
      </c>
      <c r="JG253" s="36">
        <v>58</v>
      </c>
      <c r="JH253" s="36">
        <v>61</v>
      </c>
      <c r="JI253" s="36">
        <v>42</v>
      </c>
    </row>
    <row r="254" spans="1:269">
      <c r="A254" s="15" t="s">
        <v>722</v>
      </c>
      <c r="B254" s="39" t="s">
        <v>723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43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44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45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42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26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27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28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29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30"/>
        <v>754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v>84</v>
      </c>
      <c r="JA254" s="122">
        <v>39</v>
      </c>
      <c r="JB254" s="133">
        <v>39</v>
      </c>
      <c r="JC254" s="133">
        <v>34</v>
      </c>
      <c r="JD254" s="16">
        <f>SUM(JE254:JI254)</f>
        <v>334</v>
      </c>
      <c r="JE254" s="133">
        <v>51</v>
      </c>
      <c r="JF254" s="133">
        <v>88</v>
      </c>
      <c r="JG254" s="36">
        <v>70</v>
      </c>
      <c r="JH254" s="36">
        <v>85</v>
      </c>
      <c r="JI254" s="36">
        <v>40</v>
      </c>
    </row>
    <row r="255" spans="1:269">
      <c r="A255" s="15" t="s">
        <v>724</v>
      </c>
      <c r="B255" s="39" t="s">
        <v>725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43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44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45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42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26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27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28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29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30"/>
        <v>143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v>12</v>
      </c>
      <c r="JA255" s="122">
        <v>62</v>
      </c>
      <c r="JB255" s="133">
        <v>2</v>
      </c>
      <c r="JC255" s="133">
        <v>4</v>
      </c>
      <c r="JD255" s="16">
        <f>SUM(JE255:JI255)</f>
        <v>45</v>
      </c>
      <c r="JE255" s="133">
        <v>5</v>
      </c>
      <c r="JF255" s="133">
        <v>8</v>
      </c>
      <c r="JG255" s="36">
        <v>13</v>
      </c>
      <c r="JH255" s="36">
        <v>11</v>
      </c>
      <c r="JI255" s="36">
        <v>8</v>
      </c>
    </row>
    <row r="256" spans="1:269">
      <c r="A256" s="15" t="s">
        <v>726</v>
      </c>
      <c r="B256" s="39" t="s">
        <v>727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43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44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45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42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28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">
        <v>1079</v>
      </c>
      <c r="JA256" s="122" t="s">
        <v>1079</v>
      </c>
      <c r="JB256" s="133" t="s">
        <v>1079</v>
      </c>
      <c r="JC256" s="133" t="s">
        <v>1079</v>
      </c>
      <c r="JD256" s="16"/>
      <c r="JE256" s="133" t="s">
        <v>1079</v>
      </c>
      <c r="JF256" s="133" t="s">
        <v>1079</v>
      </c>
      <c r="JG256" s="36" t="s">
        <v>1079</v>
      </c>
      <c r="JH256" s="36" t="s">
        <v>1079</v>
      </c>
      <c r="JI256" s="36" t="s">
        <v>1079</v>
      </c>
    </row>
    <row r="257" spans="1:269">
      <c r="A257" s="15" t="s">
        <v>728</v>
      </c>
      <c r="B257" s="39" t="s">
        <v>729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43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44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45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42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26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27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28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29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30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v>20</v>
      </c>
      <c r="JA257" s="122">
        <v>2</v>
      </c>
      <c r="JB257" s="133">
        <v>9</v>
      </c>
      <c r="JC257" s="133" t="s">
        <v>1079</v>
      </c>
      <c r="JD257" s="16">
        <f>SUM(JE257:JI257)</f>
        <v>17</v>
      </c>
      <c r="JE257" s="133">
        <v>5</v>
      </c>
      <c r="JF257" s="133">
        <v>3</v>
      </c>
      <c r="JG257" s="36">
        <v>3</v>
      </c>
      <c r="JH257" s="36">
        <v>4</v>
      </c>
      <c r="JI257" s="36">
        <v>2</v>
      </c>
    </row>
    <row r="258" spans="1:269">
      <c r="A258" s="50" t="s">
        <v>730</v>
      </c>
      <c r="B258" s="39" t="s">
        <v>731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43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44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45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42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26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27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28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29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30"/>
        <v>328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v>15</v>
      </c>
      <c r="JA258" s="122">
        <v>35</v>
      </c>
      <c r="JB258" s="133">
        <v>23</v>
      </c>
      <c r="JC258" s="133">
        <v>20</v>
      </c>
      <c r="JD258" s="16">
        <f>SUM(JE258:JI258)</f>
        <v>90</v>
      </c>
      <c r="JE258" s="133">
        <v>18</v>
      </c>
      <c r="JF258" s="133">
        <v>17</v>
      </c>
      <c r="JG258" s="36">
        <v>12</v>
      </c>
      <c r="JH258" s="36">
        <v>15</v>
      </c>
      <c r="JI258" s="36">
        <v>28</v>
      </c>
    </row>
    <row r="259" spans="1:269">
      <c r="A259" s="15" t="s">
        <v>732</v>
      </c>
      <c r="B259" s="39" t="s">
        <v>733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43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44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45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42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26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27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28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29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30"/>
        <v>3098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v>480</v>
      </c>
      <c r="JA259" s="122">
        <v>312</v>
      </c>
      <c r="JB259" s="133">
        <v>366</v>
      </c>
      <c r="JC259" s="133">
        <v>83</v>
      </c>
      <c r="JD259" s="16">
        <f>SUM(JE259:JI259)</f>
        <v>364</v>
      </c>
      <c r="JE259" s="133">
        <v>165</v>
      </c>
      <c r="JF259" s="133">
        <v>123</v>
      </c>
      <c r="JG259" s="36">
        <v>50</v>
      </c>
      <c r="JH259" s="36">
        <v>19</v>
      </c>
      <c r="JI259" s="36">
        <v>7</v>
      </c>
    </row>
    <row r="260" spans="1:269">
      <c r="A260" s="15" t="s">
        <v>734</v>
      </c>
      <c r="B260" s="39" t="s">
        <v>735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28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">
        <v>1079</v>
      </c>
      <c r="JA260" s="122" t="s">
        <v>1079</v>
      </c>
      <c r="JB260" s="133" t="s">
        <v>1079</v>
      </c>
      <c r="JC260" s="133" t="s">
        <v>1079</v>
      </c>
      <c r="JD260" s="16"/>
      <c r="JE260" s="133" t="s">
        <v>1079</v>
      </c>
      <c r="JF260" s="133" t="s">
        <v>1079</v>
      </c>
      <c r="JG260" s="36" t="s">
        <v>1079</v>
      </c>
      <c r="JH260" s="36" t="s">
        <v>1079</v>
      </c>
      <c r="JI260" s="36" t="s">
        <v>1079</v>
      </c>
    </row>
    <row r="261" spans="1:269">
      <c r="A261" s="15" t="s">
        <v>736</v>
      </c>
      <c r="B261" s="39" t="s">
        <v>737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43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44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45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46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47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48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28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29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30"/>
        <v>97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v>12</v>
      </c>
      <c r="JA261" s="122">
        <v>10</v>
      </c>
      <c r="JB261" s="133">
        <v>4</v>
      </c>
      <c r="JC261" s="133">
        <v>4</v>
      </c>
      <c r="JD261" s="16">
        <f>SUM(JE261:JI261)</f>
        <v>30</v>
      </c>
      <c r="JE261" s="133">
        <v>8</v>
      </c>
      <c r="JF261" s="133">
        <v>4</v>
      </c>
      <c r="JG261" s="36">
        <v>9</v>
      </c>
      <c r="JH261" s="36">
        <v>5</v>
      </c>
      <c r="JI261" s="36">
        <v>4</v>
      </c>
    </row>
    <row r="262" spans="1:269">
      <c r="A262" s="15" t="s">
        <v>738</v>
      </c>
      <c r="B262" s="39" t="s">
        <v>739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43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44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45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46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47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48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28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29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30"/>
        <v>30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v>5</v>
      </c>
      <c r="JA262" s="122">
        <v>3</v>
      </c>
      <c r="JB262" s="133">
        <v>2</v>
      </c>
      <c r="JC262" s="133">
        <v>1</v>
      </c>
      <c r="JD262" s="16">
        <f>SUM(JE262:JI262)</f>
        <v>9</v>
      </c>
      <c r="JE262" s="133">
        <v>1</v>
      </c>
      <c r="JF262" s="133">
        <v>4</v>
      </c>
      <c r="JG262" s="36" t="s">
        <v>1079</v>
      </c>
      <c r="JH262" s="36">
        <v>3</v>
      </c>
      <c r="JI262" s="36">
        <v>1</v>
      </c>
    </row>
    <row r="263" spans="1:269">
      <c r="A263" s="15" t="s">
        <v>740</v>
      </c>
      <c r="B263" s="39" t="s">
        <v>741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43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44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45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46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47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48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49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29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/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v>2</v>
      </c>
      <c r="JA263" s="122">
        <v>8</v>
      </c>
      <c r="JB263" s="133">
        <v>2</v>
      </c>
      <c r="JC263" s="133">
        <v>5</v>
      </c>
      <c r="JD263" s="16">
        <f>SUM(JE263:JI263)</f>
        <v>26</v>
      </c>
      <c r="JE263" s="133">
        <v>1</v>
      </c>
      <c r="JF263" s="133">
        <v>8</v>
      </c>
      <c r="JG263" s="36">
        <v>6</v>
      </c>
      <c r="JH263" s="36">
        <v>5</v>
      </c>
      <c r="JI263" s="36">
        <v>6</v>
      </c>
    </row>
    <row r="264" spans="1:269">
      <c r="A264" s="15" t="s">
        <v>742</v>
      </c>
      <c r="B264" s="39" t="s">
        <v>743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43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44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45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46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47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48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49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29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30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v>3</v>
      </c>
      <c r="JA264" s="122">
        <v>5</v>
      </c>
      <c r="JB264" s="133">
        <v>7</v>
      </c>
      <c r="JC264" s="133">
        <v>0</v>
      </c>
      <c r="JD264" s="16">
        <f>SUM(JE264:JI264)</f>
        <v>31</v>
      </c>
      <c r="JE264" s="133">
        <v>1</v>
      </c>
      <c r="JF264" s="133">
        <v>8</v>
      </c>
      <c r="JG264" s="36">
        <v>0</v>
      </c>
      <c r="JH264" s="36">
        <v>7</v>
      </c>
      <c r="JI264" s="36">
        <v>15</v>
      </c>
    </row>
    <row r="265" spans="1:269">
      <c r="A265" s="15" t="s">
        <v>744</v>
      </c>
      <c r="B265" s="39" t="s">
        <v>745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43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44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45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46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47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48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49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29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30"/>
        <v>132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v>12</v>
      </c>
      <c r="JA265" s="122">
        <v>27</v>
      </c>
      <c r="JB265" s="133">
        <v>10</v>
      </c>
      <c r="JC265" s="133">
        <v>8</v>
      </c>
      <c r="JD265" s="16">
        <f>SUM(JE265:JI265)</f>
        <v>144</v>
      </c>
      <c r="JE265" s="133">
        <v>8</v>
      </c>
      <c r="JF265" s="133">
        <v>23</v>
      </c>
      <c r="JG265" s="36">
        <v>11</v>
      </c>
      <c r="JH265" s="36">
        <v>16</v>
      </c>
      <c r="JI265" s="36">
        <v>86</v>
      </c>
    </row>
    <row r="266" spans="1:269">
      <c r="A266" s="15" t="s">
        <v>746</v>
      </c>
      <c r="B266" s="39" t="s">
        <v>747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43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44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45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46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47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48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49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29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30"/>
        <v>48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v>5</v>
      </c>
      <c r="JA266" s="122">
        <v>3</v>
      </c>
      <c r="JB266" s="133">
        <v>3</v>
      </c>
      <c r="JC266" s="133">
        <v>2</v>
      </c>
      <c r="JD266" s="16">
        <f>SUM(JE266:JI266)</f>
        <v>17</v>
      </c>
      <c r="JE266" s="133" t="s">
        <v>1079</v>
      </c>
      <c r="JF266" s="133">
        <v>2</v>
      </c>
      <c r="JG266" s="36">
        <v>4</v>
      </c>
      <c r="JH266" s="36">
        <v>5</v>
      </c>
      <c r="JI266" s="36">
        <v>6</v>
      </c>
    </row>
    <row r="267" spans="1:269">
      <c r="A267" s="15" t="s">
        <v>748</v>
      </c>
      <c r="B267" s="39" t="s">
        <v>749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43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44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45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46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47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48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49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50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30"/>
        <v>222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v>7</v>
      </c>
      <c r="JA267" s="122">
        <v>30</v>
      </c>
      <c r="JB267" s="133">
        <v>14</v>
      </c>
      <c r="JC267" s="133">
        <v>23</v>
      </c>
      <c r="JD267" s="16">
        <f>SUM(JE267:JI267)</f>
        <v>147</v>
      </c>
      <c r="JE267" s="133">
        <v>31</v>
      </c>
      <c r="JF267" s="133">
        <v>32</v>
      </c>
      <c r="JG267" s="36">
        <v>22</v>
      </c>
      <c r="JH267" s="36">
        <v>16</v>
      </c>
      <c r="JI267" s="36">
        <v>46</v>
      </c>
    </row>
    <row r="268" spans="1:269">
      <c r="A268" s="15" t="s">
        <v>750</v>
      </c>
      <c r="B268" s="39" t="s">
        <v>751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43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44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45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46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47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48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49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50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/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v>2</v>
      </c>
      <c r="JA268" s="122">
        <v>5</v>
      </c>
      <c r="JB268" s="133" t="s">
        <v>1079</v>
      </c>
      <c r="JC268" s="133">
        <v>1</v>
      </c>
      <c r="JD268" s="16">
        <f>SUM(JE268:JI268)</f>
        <v>15</v>
      </c>
      <c r="JE268" s="133">
        <v>0</v>
      </c>
      <c r="JF268" s="133">
        <v>4</v>
      </c>
      <c r="JG268" s="36">
        <v>1</v>
      </c>
      <c r="JH268" s="36">
        <v>3</v>
      </c>
      <c r="JI268" s="36">
        <v>7</v>
      </c>
    </row>
    <row r="269" spans="1:269">
      <c r="A269" s="15" t="s">
        <v>752</v>
      </c>
      <c r="B269" s="39" t="s">
        <v>753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43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44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45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46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47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48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49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50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/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v>2</v>
      </c>
      <c r="JA269" s="122">
        <v>10</v>
      </c>
      <c r="JB269" s="133">
        <v>5</v>
      </c>
      <c r="JC269" s="133" t="s">
        <v>1079</v>
      </c>
      <c r="JD269" s="16">
        <f>SUM(JE269:JI269)</f>
        <v>7</v>
      </c>
      <c r="JE269" s="133">
        <v>1</v>
      </c>
      <c r="JF269" s="133">
        <v>3</v>
      </c>
      <c r="JG269" s="36" t="s">
        <v>1079</v>
      </c>
      <c r="JH269" s="36">
        <v>3</v>
      </c>
      <c r="JI269" s="36" t="s">
        <v>1079</v>
      </c>
    </row>
    <row r="270" spans="1:269">
      <c r="A270" s="15" t="s">
        <v>754</v>
      </c>
      <c r="B270" s="39" t="s">
        <v>806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43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44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45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46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47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48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49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50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ref="IQ270:IQ288" si="151">SUM(IR270:JC270)</f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v>1</v>
      </c>
      <c r="JA270" s="122">
        <v>2</v>
      </c>
      <c r="JB270" s="133" t="s">
        <v>1079</v>
      </c>
      <c r="JC270" s="133" t="s">
        <v>1079</v>
      </c>
      <c r="JD270" s="16">
        <f>SUM(JE270:JI270)</f>
        <v>5</v>
      </c>
      <c r="JE270" s="133" t="s">
        <v>1079</v>
      </c>
      <c r="JF270" s="133">
        <v>3</v>
      </c>
      <c r="JG270" s="36" t="s">
        <v>1079</v>
      </c>
      <c r="JH270" s="36">
        <v>1</v>
      </c>
      <c r="JI270" s="36">
        <v>1</v>
      </c>
    </row>
    <row r="271" spans="1:269">
      <c r="A271" s="15" t="s">
        <v>755</v>
      </c>
      <c r="B271" s="39" t="s">
        <v>756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43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44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45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46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47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48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49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50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/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">
        <v>1079</v>
      </c>
      <c r="JA271" s="122">
        <v>2</v>
      </c>
      <c r="JB271" s="133" t="s">
        <v>1079</v>
      </c>
      <c r="JC271" s="133" t="s">
        <v>1079</v>
      </c>
      <c r="JD271" s="16">
        <f>SUM(JE271:JI271)</f>
        <v>3</v>
      </c>
      <c r="JE271" s="133">
        <v>1</v>
      </c>
      <c r="JF271" s="133" t="s">
        <v>1079</v>
      </c>
      <c r="JG271" s="36" t="s">
        <v>1079</v>
      </c>
      <c r="JH271" s="36">
        <v>2</v>
      </c>
      <c r="JI271" s="36" t="s">
        <v>1079</v>
      </c>
    </row>
    <row r="272" spans="1:269">
      <c r="A272" s="15" t="s">
        <v>757</v>
      </c>
      <c r="B272" s="39" t="s">
        <v>758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43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44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45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46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47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48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49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50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51"/>
        <v>75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v>6</v>
      </c>
      <c r="JA272" s="122">
        <v>9</v>
      </c>
      <c r="JB272" s="133">
        <v>14</v>
      </c>
      <c r="JC272" s="133">
        <v>4</v>
      </c>
      <c r="JD272" s="16">
        <f>SUM(JE272:JI272)</f>
        <v>26</v>
      </c>
      <c r="JE272" s="133">
        <v>10</v>
      </c>
      <c r="JF272" s="133">
        <v>1</v>
      </c>
      <c r="JG272" s="36">
        <v>6</v>
      </c>
      <c r="JH272" s="36">
        <v>4</v>
      </c>
      <c r="JI272" s="36">
        <v>5</v>
      </c>
    </row>
    <row r="273" spans="1:269">
      <c r="A273" s="15" t="s">
        <v>759</v>
      </c>
      <c r="B273" s="39" t="s">
        <v>760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43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44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45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46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47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48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49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50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51"/>
        <v>147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v>17</v>
      </c>
      <c r="JA273" s="122">
        <v>9</v>
      </c>
      <c r="JB273" s="133">
        <v>14</v>
      </c>
      <c r="JC273" s="133">
        <v>16</v>
      </c>
      <c r="JD273" s="16">
        <f>SUM(JE273:JI273)</f>
        <v>82</v>
      </c>
      <c r="JE273" s="133">
        <v>17</v>
      </c>
      <c r="JF273" s="133">
        <v>38</v>
      </c>
      <c r="JG273" s="36">
        <v>4</v>
      </c>
      <c r="JH273" s="36">
        <v>18</v>
      </c>
      <c r="JI273" s="36">
        <v>5</v>
      </c>
    </row>
    <row r="274" spans="1:269">
      <c r="A274" s="15" t="s">
        <v>761</v>
      </c>
      <c r="B274" s="39" t="s">
        <v>762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43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44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45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46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47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48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49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50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51"/>
        <v>153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v>14</v>
      </c>
      <c r="JA274" s="122">
        <v>15</v>
      </c>
      <c r="JB274" s="133">
        <v>8</v>
      </c>
      <c r="JC274" s="133">
        <v>12</v>
      </c>
      <c r="JD274" s="16">
        <f>SUM(JE274:JI274)</f>
        <v>50</v>
      </c>
      <c r="JE274" s="133">
        <v>7</v>
      </c>
      <c r="JF274" s="133">
        <v>6</v>
      </c>
      <c r="JG274" s="36">
        <v>9</v>
      </c>
      <c r="JH274" s="36">
        <v>17</v>
      </c>
      <c r="JI274" s="36">
        <v>11</v>
      </c>
    </row>
    <row r="275" spans="1:269">
      <c r="A275" s="15" t="s">
        <v>763</v>
      </c>
      <c r="B275" s="39" t="s">
        <v>764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43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44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45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46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47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48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49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50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51"/>
        <v>41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v>1</v>
      </c>
      <c r="JA275" s="122">
        <v>2</v>
      </c>
      <c r="JB275" s="133" t="s">
        <v>1079</v>
      </c>
      <c r="JC275" s="133">
        <v>3</v>
      </c>
      <c r="JD275" s="16">
        <f>SUM(JE275:JI275)</f>
        <v>13</v>
      </c>
      <c r="JE275" s="133">
        <v>3</v>
      </c>
      <c r="JF275" s="133" t="s">
        <v>1079</v>
      </c>
      <c r="JG275" s="36">
        <v>3</v>
      </c>
      <c r="JH275" s="36">
        <v>2</v>
      </c>
      <c r="JI275" s="36">
        <v>5</v>
      </c>
    </row>
    <row r="276" spans="1:269">
      <c r="A276" s="15" t="s">
        <v>765</v>
      </c>
      <c r="B276" s="39" t="s">
        <v>766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43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44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45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46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47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48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49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50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51"/>
        <v>69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v>6</v>
      </c>
      <c r="JA276" s="122">
        <v>4</v>
      </c>
      <c r="JB276" s="133">
        <v>7</v>
      </c>
      <c r="JC276" s="133">
        <v>1</v>
      </c>
      <c r="JD276" s="16">
        <f>SUM(JE276:JI276)</f>
        <v>54</v>
      </c>
      <c r="JE276" s="133">
        <v>8</v>
      </c>
      <c r="JF276" s="133">
        <v>9</v>
      </c>
      <c r="JG276" s="36">
        <v>17</v>
      </c>
      <c r="JH276" s="36">
        <v>7</v>
      </c>
      <c r="JI276" s="36">
        <v>13</v>
      </c>
    </row>
    <row r="277" spans="1:269">
      <c r="A277" s="15" t="s">
        <v>767</v>
      </c>
      <c r="B277" s="39" t="s">
        <v>768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43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44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45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46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47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48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49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50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51"/>
        <v>122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v>10</v>
      </c>
      <c r="JA277" s="122">
        <v>9</v>
      </c>
      <c r="JB277" s="133">
        <v>6</v>
      </c>
      <c r="JC277" s="133">
        <v>2</v>
      </c>
      <c r="JD277" s="16">
        <f>SUM(JE277:JI277)</f>
        <v>62</v>
      </c>
      <c r="JE277" s="133">
        <v>13</v>
      </c>
      <c r="JF277" s="133">
        <v>25</v>
      </c>
      <c r="JG277" s="36">
        <v>5</v>
      </c>
      <c r="JH277" s="36">
        <v>6</v>
      </c>
      <c r="JI277" s="36">
        <v>13</v>
      </c>
    </row>
    <row r="278" spans="1:269">
      <c r="A278" s="15" t="s">
        <v>769</v>
      </c>
      <c r="B278" s="39" t="s">
        <v>770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43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44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45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46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49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">
        <v>1079</v>
      </c>
      <c r="JA278" s="122" t="s">
        <v>1079</v>
      </c>
      <c r="JB278" s="133" t="s">
        <v>1079</v>
      </c>
      <c r="JC278" s="133" t="s">
        <v>1079</v>
      </c>
      <c r="JD278" s="16"/>
      <c r="JE278" s="133" t="s">
        <v>1079</v>
      </c>
      <c r="JF278" s="133" t="s">
        <v>1079</v>
      </c>
      <c r="JG278" s="36" t="s">
        <v>1079</v>
      </c>
      <c r="JH278" s="36" t="s">
        <v>1079</v>
      </c>
      <c r="JI278" s="36" t="s">
        <v>1079</v>
      </c>
    </row>
    <row r="279" spans="1:269">
      <c r="A279" s="15" t="s">
        <v>771</v>
      </c>
      <c r="B279" s="39" t="s">
        <v>772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43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44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45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46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47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48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49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50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51"/>
        <v>336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v>38</v>
      </c>
      <c r="JA279" s="122">
        <v>39</v>
      </c>
      <c r="JB279" s="133">
        <v>23</v>
      </c>
      <c r="JC279" s="133">
        <v>18</v>
      </c>
      <c r="JD279" s="16">
        <f>SUM(JE279:JI279)</f>
        <v>116</v>
      </c>
      <c r="JE279" s="133">
        <v>17</v>
      </c>
      <c r="JF279" s="133">
        <v>20</v>
      </c>
      <c r="JG279" s="36">
        <v>16</v>
      </c>
      <c r="JH279" s="36">
        <v>44</v>
      </c>
      <c r="JI279" s="36">
        <v>19</v>
      </c>
    </row>
    <row r="280" spans="1:269">
      <c r="A280" s="15" t="s">
        <v>773</v>
      </c>
      <c r="B280" s="39" t="s">
        <v>774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43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44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45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46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47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48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49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50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51"/>
        <v>46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v>2</v>
      </c>
      <c r="JA280" s="122">
        <v>5</v>
      </c>
      <c r="JB280" s="133" t="s">
        <v>1079</v>
      </c>
      <c r="JC280" s="133">
        <v>10</v>
      </c>
      <c r="JD280" s="16">
        <f>SUM(JE280:JI280)</f>
        <v>25</v>
      </c>
      <c r="JE280" s="133">
        <v>7</v>
      </c>
      <c r="JF280" s="133">
        <v>3</v>
      </c>
      <c r="JG280" s="36">
        <v>9</v>
      </c>
      <c r="JH280" s="36">
        <v>3</v>
      </c>
      <c r="JI280" s="36">
        <v>3</v>
      </c>
    </row>
    <row r="281" spans="1:269">
      <c r="A281" s="15" t="s">
        <v>775</v>
      </c>
      <c r="B281" s="39" t="s">
        <v>776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43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44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45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46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47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48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49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50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/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">
        <v>1079</v>
      </c>
      <c r="JA281" s="122">
        <v>4</v>
      </c>
      <c r="JB281" s="133" t="s">
        <v>1079</v>
      </c>
      <c r="JC281" s="133" t="s">
        <v>1079</v>
      </c>
      <c r="JD281" s="16">
        <f>SUM(JE281:JI281)</f>
        <v>2</v>
      </c>
      <c r="JE281" s="133" t="s">
        <v>1079</v>
      </c>
      <c r="JF281" s="133">
        <v>1</v>
      </c>
      <c r="JG281" s="36" t="s">
        <v>1079</v>
      </c>
      <c r="JH281" s="36">
        <v>1</v>
      </c>
      <c r="JI281" s="36" t="s">
        <v>1079</v>
      </c>
    </row>
    <row r="282" spans="1:269">
      <c r="A282" s="15" t="s">
        <v>777</v>
      </c>
      <c r="B282" s="39" t="s">
        <v>778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43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44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45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46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47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48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49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50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51"/>
        <v>341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v>38</v>
      </c>
      <c r="JA282" s="122">
        <v>53</v>
      </c>
      <c r="JB282" s="133">
        <v>18</v>
      </c>
      <c r="JC282" s="133">
        <v>7</v>
      </c>
      <c r="JD282" s="16">
        <f>SUM(JE282:JI282)</f>
        <v>102</v>
      </c>
      <c r="JE282" s="133">
        <v>3</v>
      </c>
      <c r="JF282" s="133">
        <v>12</v>
      </c>
      <c r="JG282" s="36">
        <v>18</v>
      </c>
      <c r="JH282" s="36">
        <v>10</v>
      </c>
      <c r="JI282" s="36">
        <v>59</v>
      </c>
    </row>
    <row r="283" spans="1:269">
      <c r="A283" s="15" t="s">
        <v>779</v>
      </c>
      <c r="B283" s="39" t="s">
        <v>780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43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44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45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46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47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48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49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50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/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v>2</v>
      </c>
      <c r="JA283" s="122">
        <v>6</v>
      </c>
      <c r="JB283" s="133">
        <v>1</v>
      </c>
      <c r="JC283" s="133">
        <v>4</v>
      </c>
      <c r="JD283" s="16">
        <f>SUM(JE283:JI283)</f>
        <v>34</v>
      </c>
      <c r="JE283" s="133">
        <v>3</v>
      </c>
      <c r="JF283" s="133">
        <v>8</v>
      </c>
      <c r="JG283" s="36">
        <v>5</v>
      </c>
      <c r="JH283" s="36">
        <v>9</v>
      </c>
      <c r="JI283" s="36">
        <v>9</v>
      </c>
    </row>
    <row r="284" spans="1:269">
      <c r="A284" s="15" t="s">
        <v>781</v>
      </c>
      <c r="B284" s="39" t="s">
        <v>782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43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44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45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46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47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49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">
        <v>1079</v>
      </c>
      <c r="JA284" s="122" t="s">
        <v>1079</v>
      </c>
      <c r="JB284" s="133" t="s">
        <v>1079</v>
      </c>
      <c r="JC284" s="133" t="s">
        <v>1079</v>
      </c>
      <c r="JD284" s="16"/>
      <c r="JE284" s="133" t="s">
        <v>1079</v>
      </c>
      <c r="JF284" s="133" t="s">
        <v>1079</v>
      </c>
      <c r="JG284" s="36" t="s">
        <v>1079</v>
      </c>
      <c r="JH284" s="36" t="s">
        <v>1079</v>
      </c>
      <c r="JI284" s="36" t="s">
        <v>1079</v>
      </c>
    </row>
    <row r="285" spans="1:269">
      <c r="A285" s="15" t="s">
        <v>783</v>
      </c>
      <c r="B285" s="39" t="s">
        <v>784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43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44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45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46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47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48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49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50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51"/>
        <v>65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v>8</v>
      </c>
      <c r="JA285" s="122">
        <v>10</v>
      </c>
      <c r="JB285" s="133">
        <v>2</v>
      </c>
      <c r="JC285" s="133">
        <v>1</v>
      </c>
      <c r="JD285" s="16">
        <f>SUM(JE285:JI285)</f>
        <v>39</v>
      </c>
      <c r="JE285" s="133">
        <v>13</v>
      </c>
      <c r="JF285" s="133">
        <v>5</v>
      </c>
      <c r="JG285" s="36">
        <v>3</v>
      </c>
      <c r="JH285" s="36">
        <v>10</v>
      </c>
      <c r="JI285" s="36">
        <v>8</v>
      </c>
    </row>
    <row r="286" spans="1:269">
      <c r="A286" s="15" t="s">
        <v>785</v>
      </c>
      <c r="B286" s="39" t="s">
        <v>786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43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44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45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46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47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49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">
        <v>1079</v>
      </c>
      <c r="JA286" s="122" t="s">
        <v>1079</v>
      </c>
      <c r="JB286" s="133" t="s">
        <v>1079</v>
      </c>
      <c r="JC286" s="133" t="s">
        <v>1079</v>
      </c>
      <c r="JD286" s="16"/>
      <c r="JE286" s="133" t="s">
        <v>1079</v>
      </c>
      <c r="JF286" s="133" t="s">
        <v>1079</v>
      </c>
      <c r="JG286" s="36" t="s">
        <v>1079</v>
      </c>
      <c r="JH286" s="36" t="s">
        <v>1079</v>
      </c>
      <c r="JI286" s="36" t="s">
        <v>1079</v>
      </c>
    </row>
    <row r="287" spans="1:269">
      <c r="A287" s="15" t="s">
        <v>787</v>
      </c>
      <c r="B287" s="39" t="s">
        <v>788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43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44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45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46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47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48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49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">
        <v>1079</v>
      </c>
      <c r="JA287" s="122" t="s">
        <v>1079</v>
      </c>
      <c r="JB287" s="133" t="s">
        <v>1079</v>
      </c>
      <c r="JC287" s="133" t="s">
        <v>1079</v>
      </c>
      <c r="JD287" s="16"/>
      <c r="JE287" s="133" t="s">
        <v>1079</v>
      </c>
      <c r="JF287" s="133" t="s">
        <v>1079</v>
      </c>
      <c r="JG287" s="36" t="s">
        <v>1079</v>
      </c>
      <c r="JH287" s="36" t="s">
        <v>1079</v>
      </c>
      <c r="JI287" s="36" t="s">
        <v>1079</v>
      </c>
    </row>
    <row r="288" spans="1:269">
      <c r="A288" s="15" t="s">
        <v>789</v>
      </c>
      <c r="B288" s="39" t="s">
        <v>790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43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44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45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46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47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48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49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50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51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v>6</v>
      </c>
      <c r="JA288" s="122">
        <v>6</v>
      </c>
      <c r="JB288" s="133">
        <v>3</v>
      </c>
      <c r="JC288" s="133" t="s">
        <v>1079</v>
      </c>
      <c r="JD288" s="16">
        <f>SUM(JE288:JI288)</f>
        <v>10</v>
      </c>
      <c r="JE288" s="133">
        <v>2</v>
      </c>
      <c r="JF288" s="133">
        <v>3</v>
      </c>
      <c r="JG288" s="36">
        <v>2</v>
      </c>
      <c r="JH288" s="36">
        <v>1</v>
      </c>
      <c r="JI288" s="36">
        <v>2</v>
      </c>
    </row>
    <row r="289" spans="1:270">
      <c r="A289" s="15" t="s">
        <v>322</v>
      </c>
      <c r="B289" s="39" t="s">
        <v>791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43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44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45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46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47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49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">
        <v>1079</v>
      </c>
      <c r="JA289" s="122" t="s">
        <v>1079</v>
      </c>
      <c r="JB289" s="133" t="s">
        <v>1079</v>
      </c>
      <c r="JC289" s="133" t="s">
        <v>1079</v>
      </c>
      <c r="JD289" s="16"/>
      <c r="JE289" s="133" t="s">
        <v>1079</v>
      </c>
      <c r="JF289" s="133" t="s">
        <v>1079</v>
      </c>
      <c r="JG289" s="36"/>
      <c r="JH289" s="36"/>
      <c r="JI289" s="36"/>
    </row>
    <row r="290" spans="1:270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49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">
        <v>1079</v>
      </c>
      <c r="JA290" s="122" t="s">
        <v>1079</v>
      </c>
      <c r="JB290" s="133" t="s">
        <v>1079</v>
      </c>
      <c r="JC290" s="133" t="s">
        <v>1079</v>
      </c>
      <c r="JD290" s="16"/>
      <c r="JE290" s="133" t="s">
        <v>1079</v>
      </c>
      <c r="JF290" s="133" t="s">
        <v>1079</v>
      </c>
      <c r="JG290" s="36"/>
      <c r="JH290" s="36"/>
      <c r="JI290" s="36"/>
    </row>
    <row r="291" spans="1:270" ht="17.25" thickBot="1">
      <c r="A291" s="9" t="s">
        <v>792</v>
      </c>
      <c r="B291" s="9" t="s">
        <v>793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47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48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49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50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689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v>65</v>
      </c>
      <c r="JA291" s="127">
        <v>50</v>
      </c>
      <c r="JB291" s="124">
        <v>37</v>
      </c>
      <c r="JC291" s="124">
        <v>59</v>
      </c>
      <c r="JD291" s="9">
        <f>SUM(JE291:JI291)</f>
        <v>351</v>
      </c>
      <c r="JE291" s="124">
        <v>55</v>
      </c>
      <c r="JF291" s="124">
        <v>57</v>
      </c>
      <c r="JG291" s="9">
        <v>81</v>
      </c>
      <c r="JH291" s="9">
        <v>93</v>
      </c>
      <c r="JI291" s="9">
        <v>65</v>
      </c>
      <c r="JJ291" s="135"/>
    </row>
    <row r="292" spans="1:270" ht="17.25" thickTop="1">
      <c r="A292" s="67" t="s">
        <v>794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  <c r="JD292" s="70"/>
    </row>
    <row r="293" spans="1:270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O470"/>
  <sheetViews>
    <sheetView zoomScale="85" zoomScaleNormal="85" workbookViewId="0">
      <pane xSplit="210" topLeftCell="IR1" activePane="topRight" state="frozen"/>
      <selection pane="topRight" activeCell="IY14" sqref="IY14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263" width="12.25" style="74" customWidth="1"/>
    <col min="264" max="265" width="12.375" style="74" customWidth="1"/>
    <col min="266" max="268" width="12.5" style="74" customWidth="1"/>
    <col min="269" max="272" width="12.5" style="74" hidden="1" customWidth="1"/>
    <col min="273" max="275" width="12.75" style="74" hidden="1" customWidth="1"/>
    <col min="276" max="277" width="12.375" style="76" bestFit="1" customWidth="1"/>
    <col min="278" max="284" width="12.5" style="76" bestFit="1" customWidth="1"/>
    <col min="285" max="287" width="12.75" style="76" bestFit="1" customWidth="1"/>
    <col min="288" max="294" width="9.875" style="76"/>
    <col min="295" max="295" width="16.375" style="76" customWidth="1"/>
    <col min="296" max="296" width="21.25" style="76" customWidth="1"/>
    <col min="297" max="504" width="0" style="76" hidden="1" customWidth="1"/>
    <col min="505" max="505" width="12.25" style="76" customWidth="1"/>
    <col min="506" max="517" width="12.5" style="76" customWidth="1"/>
    <col min="518" max="518" width="12.25" style="76" customWidth="1"/>
    <col min="519" max="530" width="14.875" style="76" bestFit="1" customWidth="1"/>
    <col min="531" max="531" width="12.25" style="76" customWidth="1"/>
    <col min="532" max="533" width="12.375" style="76" bestFit="1" customWidth="1"/>
    <col min="534" max="540" width="12.5" style="76" bestFit="1" customWidth="1"/>
    <col min="541" max="543" width="12.75" style="76" bestFit="1" customWidth="1"/>
    <col min="544" max="550" width="9.875" style="76"/>
    <col min="551" max="551" width="16.375" style="76" customWidth="1"/>
    <col min="552" max="552" width="21.25" style="76" customWidth="1"/>
    <col min="553" max="760" width="0" style="76" hidden="1" customWidth="1"/>
    <col min="761" max="761" width="12.25" style="76" customWidth="1"/>
    <col min="762" max="773" width="12.5" style="76" customWidth="1"/>
    <col min="774" max="774" width="12.25" style="76" customWidth="1"/>
    <col min="775" max="786" width="14.875" style="76" bestFit="1" customWidth="1"/>
    <col min="787" max="787" width="12.25" style="76" customWidth="1"/>
    <col min="788" max="789" width="12.375" style="76" bestFit="1" customWidth="1"/>
    <col min="790" max="796" width="12.5" style="76" bestFit="1" customWidth="1"/>
    <col min="797" max="799" width="12.75" style="76" bestFit="1" customWidth="1"/>
    <col min="800" max="806" width="9.875" style="76"/>
    <col min="807" max="807" width="16.375" style="76" customWidth="1"/>
    <col min="808" max="808" width="21.25" style="76" customWidth="1"/>
    <col min="809" max="1016" width="0" style="76" hidden="1" customWidth="1"/>
    <col min="1017" max="1017" width="12.25" style="76" customWidth="1"/>
    <col min="1018" max="1029" width="12.5" style="76" customWidth="1"/>
    <col min="1030" max="1030" width="12.25" style="76" customWidth="1"/>
    <col min="1031" max="1042" width="14.875" style="76" bestFit="1" customWidth="1"/>
    <col min="1043" max="1043" width="12.25" style="76" customWidth="1"/>
    <col min="1044" max="1045" width="12.375" style="76" bestFit="1" customWidth="1"/>
    <col min="1046" max="1052" width="12.5" style="76" bestFit="1" customWidth="1"/>
    <col min="1053" max="1055" width="12.75" style="76" bestFit="1" customWidth="1"/>
    <col min="1056" max="1062" width="9.875" style="76"/>
    <col min="1063" max="1063" width="16.375" style="76" customWidth="1"/>
    <col min="1064" max="1064" width="21.25" style="76" customWidth="1"/>
    <col min="1065" max="1272" width="0" style="76" hidden="1" customWidth="1"/>
    <col min="1273" max="1273" width="12.25" style="76" customWidth="1"/>
    <col min="1274" max="1285" width="12.5" style="76" customWidth="1"/>
    <col min="1286" max="1286" width="12.25" style="76" customWidth="1"/>
    <col min="1287" max="1298" width="14.875" style="76" bestFit="1" customWidth="1"/>
    <col min="1299" max="1299" width="12.25" style="76" customWidth="1"/>
    <col min="1300" max="1301" width="12.375" style="76" bestFit="1" customWidth="1"/>
    <col min="1302" max="1308" width="12.5" style="76" bestFit="1" customWidth="1"/>
    <col min="1309" max="1311" width="12.75" style="76" bestFit="1" customWidth="1"/>
    <col min="1312" max="1318" width="9.875" style="76"/>
    <col min="1319" max="1319" width="16.375" style="76" customWidth="1"/>
    <col min="1320" max="1320" width="21.25" style="76" customWidth="1"/>
    <col min="1321" max="1528" width="0" style="76" hidden="1" customWidth="1"/>
    <col min="1529" max="1529" width="12.25" style="76" customWidth="1"/>
    <col min="1530" max="1541" width="12.5" style="76" customWidth="1"/>
    <col min="1542" max="1542" width="12.25" style="76" customWidth="1"/>
    <col min="1543" max="1554" width="14.875" style="76" bestFit="1" customWidth="1"/>
    <col min="1555" max="1555" width="12.25" style="76" customWidth="1"/>
    <col min="1556" max="1557" width="12.375" style="76" bestFit="1" customWidth="1"/>
    <col min="1558" max="1564" width="12.5" style="76" bestFit="1" customWidth="1"/>
    <col min="1565" max="1567" width="12.75" style="76" bestFit="1" customWidth="1"/>
    <col min="1568" max="1574" width="9.875" style="76"/>
    <col min="1575" max="1575" width="16.375" style="76" customWidth="1"/>
    <col min="1576" max="1576" width="21.25" style="76" customWidth="1"/>
    <col min="1577" max="1784" width="0" style="76" hidden="1" customWidth="1"/>
    <col min="1785" max="1785" width="12.25" style="76" customWidth="1"/>
    <col min="1786" max="1797" width="12.5" style="76" customWidth="1"/>
    <col min="1798" max="1798" width="12.25" style="76" customWidth="1"/>
    <col min="1799" max="1810" width="14.875" style="76" bestFit="1" customWidth="1"/>
    <col min="1811" max="1811" width="12.25" style="76" customWidth="1"/>
    <col min="1812" max="1813" width="12.375" style="76" bestFit="1" customWidth="1"/>
    <col min="1814" max="1820" width="12.5" style="76" bestFit="1" customWidth="1"/>
    <col min="1821" max="1823" width="12.75" style="76" bestFit="1" customWidth="1"/>
    <col min="1824" max="1830" width="9.875" style="76"/>
    <col min="1831" max="1831" width="16.375" style="76" customWidth="1"/>
    <col min="1832" max="1832" width="21.25" style="76" customWidth="1"/>
    <col min="1833" max="2040" width="0" style="76" hidden="1" customWidth="1"/>
    <col min="2041" max="2041" width="12.25" style="76" customWidth="1"/>
    <col min="2042" max="2053" width="12.5" style="76" customWidth="1"/>
    <col min="2054" max="2054" width="12.25" style="76" customWidth="1"/>
    <col min="2055" max="2066" width="14.875" style="76" bestFit="1" customWidth="1"/>
    <col min="2067" max="2067" width="12.25" style="76" customWidth="1"/>
    <col min="2068" max="2069" width="12.375" style="76" bestFit="1" customWidth="1"/>
    <col min="2070" max="2076" width="12.5" style="76" bestFit="1" customWidth="1"/>
    <col min="2077" max="2079" width="12.75" style="76" bestFit="1" customWidth="1"/>
    <col min="2080" max="2086" width="9.875" style="76"/>
    <col min="2087" max="2087" width="16.375" style="76" customWidth="1"/>
    <col min="2088" max="2088" width="21.25" style="76" customWidth="1"/>
    <col min="2089" max="2296" width="0" style="76" hidden="1" customWidth="1"/>
    <col min="2297" max="2297" width="12.25" style="76" customWidth="1"/>
    <col min="2298" max="2309" width="12.5" style="76" customWidth="1"/>
    <col min="2310" max="2310" width="12.25" style="76" customWidth="1"/>
    <col min="2311" max="2322" width="14.875" style="76" bestFit="1" customWidth="1"/>
    <col min="2323" max="2323" width="12.25" style="76" customWidth="1"/>
    <col min="2324" max="2325" width="12.375" style="76" bestFit="1" customWidth="1"/>
    <col min="2326" max="2332" width="12.5" style="76" bestFit="1" customWidth="1"/>
    <col min="2333" max="2335" width="12.75" style="76" bestFit="1" customWidth="1"/>
    <col min="2336" max="2342" width="9.875" style="76"/>
    <col min="2343" max="2343" width="16.375" style="76" customWidth="1"/>
    <col min="2344" max="2344" width="21.25" style="76" customWidth="1"/>
    <col min="2345" max="2552" width="0" style="76" hidden="1" customWidth="1"/>
    <col min="2553" max="2553" width="12.25" style="76" customWidth="1"/>
    <col min="2554" max="2565" width="12.5" style="76" customWidth="1"/>
    <col min="2566" max="2566" width="12.25" style="76" customWidth="1"/>
    <col min="2567" max="2578" width="14.875" style="76" bestFit="1" customWidth="1"/>
    <col min="2579" max="2579" width="12.25" style="76" customWidth="1"/>
    <col min="2580" max="2581" width="12.375" style="76" bestFit="1" customWidth="1"/>
    <col min="2582" max="2588" width="12.5" style="76" bestFit="1" customWidth="1"/>
    <col min="2589" max="2591" width="12.75" style="76" bestFit="1" customWidth="1"/>
    <col min="2592" max="2598" width="9.875" style="76"/>
    <col min="2599" max="2599" width="16.375" style="76" customWidth="1"/>
    <col min="2600" max="2600" width="21.25" style="76" customWidth="1"/>
    <col min="2601" max="2808" width="0" style="76" hidden="1" customWidth="1"/>
    <col min="2809" max="2809" width="12.25" style="76" customWidth="1"/>
    <col min="2810" max="2821" width="12.5" style="76" customWidth="1"/>
    <col min="2822" max="2822" width="12.25" style="76" customWidth="1"/>
    <col min="2823" max="2834" width="14.875" style="76" bestFit="1" customWidth="1"/>
    <col min="2835" max="2835" width="12.25" style="76" customWidth="1"/>
    <col min="2836" max="2837" width="12.375" style="76" bestFit="1" customWidth="1"/>
    <col min="2838" max="2844" width="12.5" style="76" bestFit="1" customWidth="1"/>
    <col min="2845" max="2847" width="12.75" style="76" bestFit="1" customWidth="1"/>
    <col min="2848" max="2854" width="9.875" style="76"/>
    <col min="2855" max="2855" width="16.375" style="76" customWidth="1"/>
    <col min="2856" max="2856" width="21.25" style="76" customWidth="1"/>
    <col min="2857" max="3064" width="0" style="76" hidden="1" customWidth="1"/>
    <col min="3065" max="3065" width="12.25" style="76" customWidth="1"/>
    <col min="3066" max="3077" width="12.5" style="76" customWidth="1"/>
    <col min="3078" max="3078" width="12.25" style="76" customWidth="1"/>
    <col min="3079" max="3090" width="14.875" style="76" bestFit="1" customWidth="1"/>
    <col min="3091" max="3091" width="12.25" style="76" customWidth="1"/>
    <col min="3092" max="3093" width="12.375" style="76" bestFit="1" customWidth="1"/>
    <col min="3094" max="3100" width="12.5" style="76" bestFit="1" customWidth="1"/>
    <col min="3101" max="3103" width="12.75" style="76" bestFit="1" customWidth="1"/>
    <col min="3104" max="3110" width="9.875" style="76"/>
    <col min="3111" max="3111" width="16.375" style="76" customWidth="1"/>
    <col min="3112" max="3112" width="21.25" style="76" customWidth="1"/>
    <col min="3113" max="3320" width="0" style="76" hidden="1" customWidth="1"/>
    <col min="3321" max="3321" width="12.25" style="76" customWidth="1"/>
    <col min="3322" max="3333" width="12.5" style="76" customWidth="1"/>
    <col min="3334" max="3334" width="12.25" style="76" customWidth="1"/>
    <col min="3335" max="3346" width="14.875" style="76" bestFit="1" customWidth="1"/>
    <col min="3347" max="3347" width="12.25" style="76" customWidth="1"/>
    <col min="3348" max="3349" width="12.375" style="76" bestFit="1" customWidth="1"/>
    <col min="3350" max="3356" width="12.5" style="76" bestFit="1" customWidth="1"/>
    <col min="3357" max="3359" width="12.75" style="76" bestFit="1" customWidth="1"/>
    <col min="3360" max="3366" width="9.875" style="76"/>
    <col min="3367" max="3367" width="16.375" style="76" customWidth="1"/>
    <col min="3368" max="3368" width="21.25" style="76" customWidth="1"/>
    <col min="3369" max="3576" width="0" style="76" hidden="1" customWidth="1"/>
    <col min="3577" max="3577" width="12.25" style="76" customWidth="1"/>
    <col min="3578" max="3589" width="12.5" style="76" customWidth="1"/>
    <col min="3590" max="3590" width="12.25" style="76" customWidth="1"/>
    <col min="3591" max="3602" width="14.875" style="76" bestFit="1" customWidth="1"/>
    <col min="3603" max="3603" width="12.25" style="76" customWidth="1"/>
    <col min="3604" max="3605" width="12.375" style="76" bestFit="1" customWidth="1"/>
    <col min="3606" max="3612" width="12.5" style="76" bestFit="1" customWidth="1"/>
    <col min="3613" max="3615" width="12.75" style="76" bestFit="1" customWidth="1"/>
    <col min="3616" max="3622" width="9.875" style="76"/>
    <col min="3623" max="3623" width="16.375" style="76" customWidth="1"/>
    <col min="3624" max="3624" width="21.25" style="76" customWidth="1"/>
    <col min="3625" max="3832" width="0" style="76" hidden="1" customWidth="1"/>
    <col min="3833" max="3833" width="12.25" style="76" customWidth="1"/>
    <col min="3834" max="3845" width="12.5" style="76" customWidth="1"/>
    <col min="3846" max="3846" width="12.25" style="76" customWidth="1"/>
    <col min="3847" max="3858" width="14.875" style="76" bestFit="1" customWidth="1"/>
    <col min="3859" max="3859" width="12.25" style="76" customWidth="1"/>
    <col min="3860" max="3861" width="12.375" style="76" bestFit="1" customWidth="1"/>
    <col min="3862" max="3868" width="12.5" style="76" bestFit="1" customWidth="1"/>
    <col min="3869" max="3871" width="12.75" style="76" bestFit="1" customWidth="1"/>
    <col min="3872" max="3878" width="9.875" style="76"/>
    <col min="3879" max="3879" width="16.375" style="76" customWidth="1"/>
    <col min="3880" max="3880" width="21.25" style="76" customWidth="1"/>
    <col min="3881" max="4088" width="0" style="76" hidden="1" customWidth="1"/>
    <col min="4089" max="4089" width="12.25" style="76" customWidth="1"/>
    <col min="4090" max="4101" width="12.5" style="76" customWidth="1"/>
    <col min="4102" max="4102" width="12.25" style="76" customWidth="1"/>
    <col min="4103" max="4114" width="14.875" style="76" bestFit="1" customWidth="1"/>
    <col min="4115" max="4115" width="12.25" style="76" customWidth="1"/>
    <col min="4116" max="4117" width="12.375" style="76" bestFit="1" customWidth="1"/>
    <col min="4118" max="4124" width="12.5" style="76" bestFit="1" customWidth="1"/>
    <col min="4125" max="4127" width="12.75" style="76" bestFit="1" customWidth="1"/>
    <col min="4128" max="4134" width="9.875" style="76"/>
    <col min="4135" max="4135" width="16.375" style="76" customWidth="1"/>
    <col min="4136" max="4136" width="21.25" style="76" customWidth="1"/>
    <col min="4137" max="4344" width="0" style="76" hidden="1" customWidth="1"/>
    <col min="4345" max="4345" width="12.25" style="76" customWidth="1"/>
    <col min="4346" max="4357" width="12.5" style="76" customWidth="1"/>
    <col min="4358" max="4358" width="12.25" style="76" customWidth="1"/>
    <col min="4359" max="4370" width="14.875" style="76" bestFit="1" customWidth="1"/>
    <col min="4371" max="4371" width="12.25" style="76" customWidth="1"/>
    <col min="4372" max="4373" width="12.375" style="76" bestFit="1" customWidth="1"/>
    <col min="4374" max="4380" width="12.5" style="76" bestFit="1" customWidth="1"/>
    <col min="4381" max="4383" width="12.75" style="76" bestFit="1" customWidth="1"/>
    <col min="4384" max="4390" width="9.875" style="76"/>
    <col min="4391" max="4391" width="16.375" style="76" customWidth="1"/>
    <col min="4392" max="4392" width="21.25" style="76" customWidth="1"/>
    <col min="4393" max="4600" width="0" style="76" hidden="1" customWidth="1"/>
    <col min="4601" max="4601" width="12.25" style="76" customWidth="1"/>
    <col min="4602" max="4613" width="12.5" style="76" customWidth="1"/>
    <col min="4614" max="4614" width="12.25" style="76" customWidth="1"/>
    <col min="4615" max="4626" width="14.875" style="76" bestFit="1" customWidth="1"/>
    <col min="4627" max="4627" width="12.25" style="76" customWidth="1"/>
    <col min="4628" max="4629" width="12.375" style="76" bestFit="1" customWidth="1"/>
    <col min="4630" max="4636" width="12.5" style="76" bestFit="1" customWidth="1"/>
    <col min="4637" max="4639" width="12.75" style="76" bestFit="1" customWidth="1"/>
    <col min="4640" max="4646" width="9.875" style="76"/>
    <col min="4647" max="4647" width="16.375" style="76" customWidth="1"/>
    <col min="4648" max="4648" width="21.25" style="76" customWidth="1"/>
    <col min="4649" max="4856" width="0" style="76" hidden="1" customWidth="1"/>
    <col min="4857" max="4857" width="12.25" style="76" customWidth="1"/>
    <col min="4858" max="4869" width="12.5" style="76" customWidth="1"/>
    <col min="4870" max="4870" width="12.25" style="76" customWidth="1"/>
    <col min="4871" max="4882" width="14.875" style="76" bestFit="1" customWidth="1"/>
    <col min="4883" max="4883" width="12.25" style="76" customWidth="1"/>
    <col min="4884" max="4885" width="12.375" style="76" bestFit="1" customWidth="1"/>
    <col min="4886" max="4892" width="12.5" style="76" bestFit="1" customWidth="1"/>
    <col min="4893" max="4895" width="12.75" style="76" bestFit="1" customWidth="1"/>
    <col min="4896" max="4902" width="9.875" style="76"/>
    <col min="4903" max="4903" width="16.375" style="76" customWidth="1"/>
    <col min="4904" max="4904" width="21.25" style="76" customWidth="1"/>
    <col min="4905" max="5112" width="0" style="76" hidden="1" customWidth="1"/>
    <col min="5113" max="5113" width="12.25" style="76" customWidth="1"/>
    <col min="5114" max="5125" width="12.5" style="76" customWidth="1"/>
    <col min="5126" max="5126" width="12.25" style="76" customWidth="1"/>
    <col min="5127" max="5138" width="14.875" style="76" bestFit="1" customWidth="1"/>
    <col min="5139" max="5139" width="12.25" style="76" customWidth="1"/>
    <col min="5140" max="5141" width="12.375" style="76" bestFit="1" customWidth="1"/>
    <col min="5142" max="5148" width="12.5" style="76" bestFit="1" customWidth="1"/>
    <col min="5149" max="5151" width="12.75" style="76" bestFit="1" customWidth="1"/>
    <col min="5152" max="5158" width="9.875" style="76"/>
    <col min="5159" max="5159" width="16.375" style="76" customWidth="1"/>
    <col min="5160" max="5160" width="21.25" style="76" customWidth="1"/>
    <col min="5161" max="5368" width="0" style="76" hidden="1" customWidth="1"/>
    <col min="5369" max="5369" width="12.25" style="76" customWidth="1"/>
    <col min="5370" max="5381" width="12.5" style="76" customWidth="1"/>
    <col min="5382" max="5382" width="12.25" style="76" customWidth="1"/>
    <col min="5383" max="5394" width="14.875" style="76" bestFit="1" customWidth="1"/>
    <col min="5395" max="5395" width="12.25" style="76" customWidth="1"/>
    <col min="5396" max="5397" width="12.375" style="76" bestFit="1" customWidth="1"/>
    <col min="5398" max="5404" width="12.5" style="76" bestFit="1" customWidth="1"/>
    <col min="5405" max="5407" width="12.75" style="76" bestFit="1" customWidth="1"/>
    <col min="5408" max="5414" width="9.875" style="76"/>
    <col min="5415" max="5415" width="16.375" style="76" customWidth="1"/>
    <col min="5416" max="5416" width="21.25" style="76" customWidth="1"/>
    <col min="5417" max="5624" width="0" style="76" hidden="1" customWidth="1"/>
    <col min="5625" max="5625" width="12.25" style="76" customWidth="1"/>
    <col min="5626" max="5637" width="12.5" style="76" customWidth="1"/>
    <col min="5638" max="5638" width="12.25" style="76" customWidth="1"/>
    <col min="5639" max="5650" width="14.875" style="76" bestFit="1" customWidth="1"/>
    <col min="5651" max="5651" width="12.25" style="76" customWidth="1"/>
    <col min="5652" max="5653" width="12.375" style="76" bestFit="1" customWidth="1"/>
    <col min="5654" max="5660" width="12.5" style="76" bestFit="1" customWidth="1"/>
    <col min="5661" max="5663" width="12.75" style="76" bestFit="1" customWidth="1"/>
    <col min="5664" max="5670" width="9.875" style="76"/>
    <col min="5671" max="5671" width="16.375" style="76" customWidth="1"/>
    <col min="5672" max="5672" width="21.25" style="76" customWidth="1"/>
    <col min="5673" max="5880" width="0" style="76" hidden="1" customWidth="1"/>
    <col min="5881" max="5881" width="12.25" style="76" customWidth="1"/>
    <col min="5882" max="5893" width="12.5" style="76" customWidth="1"/>
    <col min="5894" max="5894" width="12.25" style="76" customWidth="1"/>
    <col min="5895" max="5906" width="14.875" style="76" bestFit="1" customWidth="1"/>
    <col min="5907" max="5907" width="12.25" style="76" customWidth="1"/>
    <col min="5908" max="5909" width="12.375" style="76" bestFit="1" customWidth="1"/>
    <col min="5910" max="5916" width="12.5" style="76" bestFit="1" customWidth="1"/>
    <col min="5917" max="5919" width="12.75" style="76" bestFit="1" customWidth="1"/>
    <col min="5920" max="5926" width="9.875" style="76"/>
    <col min="5927" max="5927" width="16.375" style="76" customWidth="1"/>
    <col min="5928" max="5928" width="21.25" style="76" customWidth="1"/>
    <col min="5929" max="6136" width="0" style="76" hidden="1" customWidth="1"/>
    <col min="6137" max="6137" width="12.25" style="76" customWidth="1"/>
    <col min="6138" max="6149" width="12.5" style="76" customWidth="1"/>
    <col min="6150" max="6150" width="12.25" style="76" customWidth="1"/>
    <col min="6151" max="6162" width="14.875" style="76" bestFit="1" customWidth="1"/>
    <col min="6163" max="6163" width="12.25" style="76" customWidth="1"/>
    <col min="6164" max="6165" width="12.375" style="76" bestFit="1" customWidth="1"/>
    <col min="6166" max="6172" width="12.5" style="76" bestFit="1" customWidth="1"/>
    <col min="6173" max="6175" width="12.75" style="76" bestFit="1" customWidth="1"/>
    <col min="6176" max="6182" width="9.875" style="76"/>
    <col min="6183" max="6183" width="16.375" style="76" customWidth="1"/>
    <col min="6184" max="6184" width="21.25" style="76" customWidth="1"/>
    <col min="6185" max="6392" width="0" style="76" hidden="1" customWidth="1"/>
    <col min="6393" max="6393" width="12.25" style="76" customWidth="1"/>
    <col min="6394" max="6405" width="12.5" style="76" customWidth="1"/>
    <col min="6406" max="6406" width="12.25" style="76" customWidth="1"/>
    <col min="6407" max="6418" width="14.875" style="76" bestFit="1" customWidth="1"/>
    <col min="6419" max="6419" width="12.25" style="76" customWidth="1"/>
    <col min="6420" max="6421" width="12.375" style="76" bestFit="1" customWidth="1"/>
    <col min="6422" max="6428" width="12.5" style="76" bestFit="1" customWidth="1"/>
    <col min="6429" max="6431" width="12.75" style="76" bestFit="1" customWidth="1"/>
    <col min="6432" max="6438" width="9.875" style="76"/>
    <col min="6439" max="6439" width="16.375" style="76" customWidth="1"/>
    <col min="6440" max="6440" width="21.25" style="76" customWidth="1"/>
    <col min="6441" max="6648" width="0" style="76" hidden="1" customWidth="1"/>
    <col min="6649" max="6649" width="12.25" style="76" customWidth="1"/>
    <col min="6650" max="6661" width="12.5" style="76" customWidth="1"/>
    <col min="6662" max="6662" width="12.25" style="76" customWidth="1"/>
    <col min="6663" max="6674" width="14.875" style="76" bestFit="1" customWidth="1"/>
    <col min="6675" max="6675" width="12.25" style="76" customWidth="1"/>
    <col min="6676" max="6677" width="12.375" style="76" bestFit="1" customWidth="1"/>
    <col min="6678" max="6684" width="12.5" style="76" bestFit="1" customWidth="1"/>
    <col min="6685" max="6687" width="12.75" style="76" bestFit="1" customWidth="1"/>
    <col min="6688" max="6694" width="9.875" style="76"/>
    <col min="6695" max="6695" width="16.375" style="76" customWidth="1"/>
    <col min="6696" max="6696" width="21.25" style="76" customWidth="1"/>
    <col min="6697" max="6904" width="0" style="76" hidden="1" customWidth="1"/>
    <col min="6905" max="6905" width="12.25" style="76" customWidth="1"/>
    <col min="6906" max="6917" width="12.5" style="76" customWidth="1"/>
    <col min="6918" max="6918" width="12.25" style="76" customWidth="1"/>
    <col min="6919" max="6930" width="14.875" style="76" bestFit="1" customWidth="1"/>
    <col min="6931" max="6931" width="12.25" style="76" customWidth="1"/>
    <col min="6932" max="6933" width="12.375" style="76" bestFit="1" customWidth="1"/>
    <col min="6934" max="6940" width="12.5" style="76" bestFit="1" customWidth="1"/>
    <col min="6941" max="6943" width="12.75" style="76" bestFit="1" customWidth="1"/>
    <col min="6944" max="6950" width="9.875" style="76"/>
    <col min="6951" max="6951" width="16.375" style="76" customWidth="1"/>
    <col min="6952" max="6952" width="21.25" style="76" customWidth="1"/>
    <col min="6953" max="7160" width="0" style="76" hidden="1" customWidth="1"/>
    <col min="7161" max="7161" width="12.25" style="76" customWidth="1"/>
    <col min="7162" max="7173" width="12.5" style="76" customWidth="1"/>
    <col min="7174" max="7174" width="12.25" style="76" customWidth="1"/>
    <col min="7175" max="7186" width="14.875" style="76" bestFit="1" customWidth="1"/>
    <col min="7187" max="7187" width="12.25" style="76" customWidth="1"/>
    <col min="7188" max="7189" width="12.375" style="76" bestFit="1" customWidth="1"/>
    <col min="7190" max="7196" width="12.5" style="76" bestFit="1" customWidth="1"/>
    <col min="7197" max="7199" width="12.75" style="76" bestFit="1" customWidth="1"/>
    <col min="7200" max="7206" width="9.875" style="76"/>
    <col min="7207" max="7207" width="16.375" style="76" customWidth="1"/>
    <col min="7208" max="7208" width="21.25" style="76" customWidth="1"/>
    <col min="7209" max="7416" width="0" style="76" hidden="1" customWidth="1"/>
    <col min="7417" max="7417" width="12.25" style="76" customWidth="1"/>
    <col min="7418" max="7429" width="12.5" style="76" customWidth="1"/>
    <col min="7430" max="7430" width="12.25" style="76" customWidth="1"/>
    <col min="7431" max="7442" width="14.875" style="76" bestFit="1" customWidth="1"/>
    <col min="7443" max="7443" width="12.25" style="76" customWidth="1"/>
    <col min="7444" max="7445" width="12.375" style="76" bestFit="1" customWidth="1"/>
    <col min="7446" max="7452" width="12.5" style="76" bestFit="1" customWidth="1"/>
    <col min="7453" max="7455" width="12.75" style="76" bestFit="1" customWidth="1"/>
    <col min="7456" max="7462" width="9.875" style="76"/>
    <col min="7463" max="7463" width="16.375" style="76" customWidth="1"/>
    <col min="7464" max="7464" width="21.25" style="76" customWidth="1"/>
    <col min="7465" max="7672" width="0" style="76" hidden="1" customWidth="1"/>
    <col min="7673" max="7673" width="12.25" style="76" customWidth="1"/>
    <col min="7674" max="7685" width="12.5" style="76" customWidth="1"/>
    <col min="7686" max="7686" width="12.25" style="76" customWidth="1"/>
    <col min="7687" max="7698" width="14.875" style="76" bestFit="1" customWidth="1"/>
    <col min="7699" max="7699" width="12.25" style="76" customWidth="1"/>
    <col min="7700" max="7701" width="12.375" style="76" bestFit="1" customWidth="1"/>
    <col min="7702" max="7708" width="12.5" style="76" bestFit="1" customWidth="1"/>
    <col min="7709" max="7711" width="12.75" style="76" bestFit="1" customWidth="1"/>
    <col min="7712" max="7718" width="9.875" style="76"/>
    <col min="7719" max="7719" width="16.375" style="76" customWidth="1"/>
    <col min="7720" max="7720" width="21.25" style="76" customWidth="1"/>
    <col min="7721" max="7928" width="0" style="76" hidden="1" customWidth="1"/>
    <col min="7929" max="7929" width="12.25" style="76" customWidth="1"/>
    <col min="7930" max="7941" width="12.5" style="76" customWidth="1"/>
    <col min="7942" max="7942" width="12.25" style="76" customWidth="1"/>
    <col min="7943" max="7954" width="14.875" style="76" bestFit="1" customWidth="1"/>
    <col min="7955" max="7955" width="12.25" style="76" customWidth="1"/>
    <col min="7956" max="7957" width="12.375" style="76" bestFit="1" customWidth="1"/>
    <col min="7958" max="7964" width="12.5" style="76" bestFit="1" customWidth="1"/>
    <col min="7965" max="7967" width="12.75" style="76" bestFit="1" customWidth="1"/>
    <col min="7968" max="7974" width="9.875" style="76"/>
    <col min="7975" max="7975" width="16.375" style="76" customWidth="1"/>
    <col min="7976" max="7976" width="21.25" style="76" customWidth="1"/>
    <col min="7977" max="8184" width="0" style="76" hidden="1" customWidth="1"/>
    <col min="8185" max="8185" width="12.25" style="76" customWidth="1"/>
    <col min="8186" max="8197" width="12.5" style="76" customWidth="1"/>
    <col min="8198" max="8198" width="12.25" style="76" customWidth="1"/>
    <col min="8199" max="8210" width="14.875" style="76" bestFit="1" customWidth="1"/>
    <col min="8211" max="8211" width="12.25" style="76" customWidth="1"/>
    <col min="8212" max="8213" width="12.375" style="76" bestFit="1" customWidth="1"/>
    <col min="8214" max="8220" width="12.5" style="76" bestFit="1" customWidth="1"/>
    <col min="8221" max="8223" width="12.75" style="76" bestFit="1" customWidth="1"/>
    <col min="8224" max="8230" width="9.875" style="76"/>
    <col min="8231" max="8231" width="16.375" style="76" customWidth="1"/>
    <col min="8232" max="8232" width="21.25" style="76" customWidth="1"/>
    <col min="8233" max="8440" width="0" style="76" hidden="1" customWidth="1"/>
    <col min="8441" max="8441" width="12.25" style="76" customWidth="1"/>
    <col min="8442" max="8453" width="12.5" style="76" customWidth="1"/>
    <col min="8454" max="8454" width="12.25" style="76" customWidth="1"/>
    <col min="8455" max="8466" width="14.875" style="76" bestFit="1" customWidth="1"/>
    <col min="8467" max="8467" width="12.25" style="76" customWidth="1"/>
    <col min="8468" max="8469" width="12.375" style="76" bestFit="1" customWidth="1"/>
    <col min="8470" max="8476" width="12.5" style="76" bestFit="1" customWidth="1"/>
    <col min="8477" max="8479" width="12.75" style="76" bestFit="1" customWidth="1"/>
    <col min="8480" max="8486" width="9.875" style="76"/>
    <col min="8487" max="8487" width="16.375" style="76" customWidth="1"/>
    <col min="8488" max="8488" width="21.25" style="76" customWidth="1"/>
    <col min="8489" max="8696" width="0" style="76" hidden="1" customWidth="1"/>
    <col min="8697" max="8697" width="12.25" style="76" customWidth="1"/>
    <col min="8698" max="8709" width="12.5" style="76" customWidth="1"/>
    <col min="8710" max="8710" width="12.25" style="76" customWidth="1"/>
    <col min="8711" max="8722" width="14.875" style="76" bestFit="1" customWidth="1"/>
    <col min="8723" max="8723" width="12.25" style="76" customWidth="1"/>
    <col min="8724" max="8725" width="12.375" style="76" bestFit="1" customWidth="1"/>
    <col min="8726" max="8732" width="12.5" style="76" bestFit="1" customWidth="1"/>
    <col min="8733" max="8735" width="12.75" style="76" bestFit="1" customWidth="1"/>
    <col min="8736" max="8742" width="9.875" style="76"/>
    <col min="8743" max="8743" width="16.375" style="76" customWidth="1"/>
    <col min="8744" max="8744" width="21.25" style="76" customWidth="1"/>
    <col min="8745" max="8952" width="0" style="76" hidden="1" customWidth="1"/>
    <col min="8953" max="8953" width="12.25" style="76" customWidth="1"/>
    <col min="8954" max="8965" width="12.5" style="76" customWidth="1"/>
    <col min="8966" max="8966" width="12.25" style="76" customWidth="1"/>
    <col min="8967" max="8978" width="14.875" style="76" bestFit="1" customWidth="1"/>
    <col min="8979" max="8979" width="12.25" style="76" customWidth="1"/>
    <col min="8980" max="8981" width="12.375" style="76" bestFit="1" customWidth="1"/>
    <col min="8982" max="8988" width="12.5" style="76" bestFit="1" customWidth="1"/>
    <col min="8989" max="8991" width="12.75" style="76" bestFit="1" customWidth="1"/>
    <col min="8992" max="8998" width="9.875" style="76"/>
    <col min="8999" max="8999" width="16.375" style="76" customWidth="1"/>
    <col min="9000" max="9000" width="21.25" style="76" customWidth="1"/>
    <col min="9001" max="9208" width="0" style="76" hidden="1" customWidth="1"/>
    <col min="9209" max="9209" width="12.25" style="76" customWidth="1"/>
    <col min="9210" max="9221" width="12.5" style="76" customWidth="1"/>
    <col min="9222" max="9222" width="12.25" style="76" customWidth="1"/>
    <col min="9223" max="9234" width="14.875" style="76" bestFit="1" customWidth="1"/>
    <col min="9235" max="9235" width="12.25" style="76" customWidth="1"/>
    <col min="9236" max="9237" width="12.375" style="76" bestFit="1" customWidth="1"/>
    <col min="9238" max="9244" width="12.5" style="76" bestFit="1" customWidth="1"/>
    <col min="9245" max="9247" width="12.75" style="76" bestFit="1" customWidth="1"/>
    <col min="9248" max="9254" width="9.875" style="76"/>
    <col min="9255" max="9255" width="16.375" style="76" customWidth="1"/>
    <col min="9256" max="9256" width="21.25" style="76" customWidth="1"/>
    <col min="9257" max="9464" width="0" style="76" hidden="1" customWidth="1"/>
    <col min="9465" max="9465" width="12.25" style="76" customWidth="1"/>
    <col min="9466" max="9477" width="12.5" style="76" customWidth="1"/>
    <col min="9478" max="9478" width="12.25" style="76" customWidth="1"/>
    <col min="9479" max="9490" width="14.875" style="76" bestFit="1" customWidth="1"/>
    <col min="9491" max="9491" width="12.25" style="76" customWidth="1"/>
    <col min="9492" max="9493" width="12.375" style="76" bestFit="1" customWidth="1"/>
    <col min="9494" max="9500" width="12.5" style="76" bestFit="1" customWidth="1"/>
    <col min="9501" max="9503" width="12.75" style="76" bestFit="1" customWidth="1"/>
    <col min="9504" max="9510" width="9.875" style="76"/>
    <col min="9511" max="9511" width="16.375" style="76" customWidth="1"/>
    <col min="9512" max="9512" width="21.25" style="76" customWidth="1"/>
    <col min="9513" max="9720" width="0" style="76" hidden="1" customWidth="1"/>
    <col min="9721" max="9721" width="12.25" style="76" customWidth="1"/>
    <col min="9722" max="9733" width="12.5" style="76" customWidth="1"/>
    <col min="9734" max="9734" width="12.25" style="76" customWidth="1"/>
    <col min="9735" max="9746" width="14.875" style="76" bestFit="1" customWidth="1"/>
    <col min="9747" max="9747" width="12.25" style="76" customWidth="1"/>
    <col min="9748" max="9749" width="12.375" style="76" bestFit="1" customWidth="1"/>
    <col min="9750" max="9756" width="12.5" style="76" bestFit="1" customWidth="1"/>
    <col min="9757" max="9759" width="12.75" style="76" bestFit="1" customWidth="1"/>
    <col min="9760" max="9766" width="9.875" style="76"/>
    <col min="9767" max="9767" width="16.375" style="76" customWidth="1"/>
    <col min="9768" max="9768" width="21.25" style="76" customWidth="1"/>
    <col min="9769" max="9976" width="0" style="76" hidden="1" customWidth="1"/>
    <col min="9977" max="9977" width="12.25" style="76" customWidth="1"/>
    <col min="9978" max="9989" width="12.5" style="76" customWidth="1"/>
    <col min="9990" max="9990" width="12.25" style="76" customWidth="1"/>
    <col min="9991" max="10002" width="14.875" style="76" bestFit="1" customWidth="1"/>
    <col min="10003" max="10003" width="12.25" style="76" customWidth="1"/>
    <col min="10004" max="10005" width="12.375" style="76" bestFit="1" customWidth="1"/>
    <col min="10006" max="10012" width="12.5" style="76" bestFit="1" customWidth="1"/>
    <col min="10013" max="10015" width="12.75" style="76" bestFit="1" customWidth="1"/>
    <col min="10016" max="10022" width="9.875" style="76"/>
    <col min="10023" max="10023" width="16.375" style="76" customWidth="1"/>
    <col min="10024" max="10024" width="21.25" style="76" customWidth="1"/>
    <col min="10025" max="10232" width="0" style="76" hidden="1" customWidth="1"/>
    <col min="10233" max="10233" width="12.25" style="76" customWidth="1"/>
    <col min="10234" max="10245" width="12.5" style="76" customWidth="1"/>
    <col min="10246" max="10246" width="12.25" style="76" customWidth="1"/>
    <col min="10247" max="10258" width="14.875" style="76" bestFit="1" customWidth="1"/>
    <col min="10259" max="10259" width="12.25" style="76" customWidth="1"/>
    <col min="10260" max="10261" width="12.375" style="76" bestFit="1" customWidth="1"/>
    <col min="10262" max="10268" width="12.5" style="76" bestFit="1" customWidth="1"/>
    <col min="10269" max="10271" width="12.75" style="76" bestFit="1" customWidth="1"/>
    <col min="10272" max="10278" width="9.875" style="76"/>
    <col min="10279" max="10279" width="16.375" style="76" customWidth="1"/>
    <col min="10280" max="10280" width="21.25" style="76" customWidth="1"/>
    <col min="10281" max="10488" width="0" style="76" hidden="1" customWidth="1"/>
    <col min="10489" max="10489" width="12.25" style="76" customWidth="1"/>
    <col min="10490" max="10501" width="12.5" style="76" customWidth="1"/>
    <col min="10502" max="10502" width="12.25" style="76" customWidth="1"/>
    <col min="10503" max="10514" width="14.875" style="76" bestFit="1" customWidth="1"/>
    <col min="10515" max="10515" width="12.25" style="76" customWidth="1"/>
    <col min="10516" max="10517" width="12.375" style="76" bestFit="1" customWidth="1"/>
    <col min="10518" max="10524" width="12.5" style="76" bestFit="1" customWidth="1"/>
    <col min="10525" max="10527" width="12.75" style="76" bestFit="1" customWidth="1"/>
    <col min="10528" max="10534" width="9.875" style="76"/>
    <col min="10535" max="10535" width="16.375" style="76" customWidth="1"/>
    <col min="10536" max="10536" width="21.25" style="76" customWidth="1"/>
    <col min="10537" max="10744" width="0" style="76" hidden="1" customWidth="1"/>
    <col min="10745" max="10745" width="12.25" style="76" customWidth="1"/>
    <col min="10746" max="10757" width="12.5" style="76" customWidth="1"/>
    <col min="10758" max="10758" width="12.25" style="76" customWidth="1"/>
    <col min="10759" max="10770" width="14.875" style="76" bestFit="1" customWidth="1"/>
    <col min="10771" max="10771" width="12.25" style="76" customWidth="1"/>
    <col min="10772" max="10773" width="12.375" style="76" bestFit="1" customWidth="1"/>
    <col min="10774" max="10780" width="12.5" style="76" bestFit="1" customWidth="1"/>
    <col min="10781" max="10783" width="12.75" style="76" bestFit="1" customWidth="1"/>
    <col min="10784" max="10790" width="9.875" style="76"/>
    <col min="10791" max="10791" width="16.375" style="76" customWidth="1"/>
    <col min="10792" max="10792" width="21.25" style="76" customWidth="1"/>
    <col min="10793" max="11000" width="0" style="76" hidden="1" customWidth="1"/>
    <col min="11001" max="11001" width="12.25" style="76" customWidth="1"/>
    <col min="11002" max="11013" width="12.5" style="76" customWidth="1"/>
    <col min="11014" max="11014" width="12.25" style="76" customWidth="1"/>
    <col min="11015" max="11026" width="14.875" style="76" bestFit="1" customWidth="1"/>
    <col min="11027" max="11027" width="12.25" style="76" customWidth="1"/>
    <col min="11028" max="11029" width="12.375" style="76" bestFit="1" customWidth="1"/>
    <col min="11030" max="11036" width="12.5" style="76" bestFit="1" customWidth="1"/>
    <col min="11037" max="11039" width="12.75" style="76" bestFit="1" customWidth="1"/>
    <col min="11040" max="11046" width="9.875" style="76"/>
    <col min="11047" max="11047" width="16.375" style="76" customWidth="1"/>
    <col min="11048" max="11048" width="21.25" style="76" customWidth="1"/>
    <col min="11049" max="11256" width="0" style="76" hidden="1" customWidth="1"/>
    <col min="11257" max="11257" width="12.25" style="76" customWidth="1"/>
    <col min="11258" max="11269" width="12.5" style="76" customWidth="1"/>
    <col min="11270" max="11270" width="12.25" style="76" customWidth="1"/>
    <col min="11271" max="11282" width="14.875" style="76" bestFit="1" customWidth="1"/>
    <col min="11283" max="11283" width="12.25" style="76" customWidth="1"/>
    <col min="11284" max="11285" width="12.375" style="76" bestFit="1" customWidth="1"/>
    <col min="11286" max="11292" width="12.5" style="76" bestFit="1" customWidth="1"/>
    <col min="11293" max="11295" width="12.75" style="76" bestFit="1" customWidth="1"/>
    <col min="11296" max="11302" width="9.875" style="76"/>
    <col min="11303" max="11303" width="16.375" style="76" customWidth="1"/>
    <col min="11304" max="11304" width="21.25" style="76" customWidth="1"/>
    <col min="11305" max="11512" width="0" style="76" hidden="1" customWidth="1"/>
    <col min="11513" max="11513" width="12.25" style="76" customWidth="1"/>
    <col min="11514" max="11525" width="12.5" style="76" customWidth="1"/>
    <col min="11526" max="11526" width="12.25" style="76" customWidth="1"/>
    <col min="11527" max="11538" width="14.875" style="76" bestFit="1" customWidth="1"/>
    <col min="11539" max="11539" width="12.25" style="76" customWidth="1"/>
    <col min="11540" max="11541" width="12.375" style="76" bestFit="1" customWidth="1"/>
    <col min="11542" max="11548" width="12.5" style="76" bestFit="1" customWidth="1"/>
    <col min="11549" max="11551" width="12.75" style="76" bestFit="1" customWidth="1"/>
    <col min="11552" max="11558" width="9.875" style="76"/>
    <col min="11559" max="11559" width="16.375" style="76" customWidth="1"/>
    <col min="11560" max="11560" width="21.25" style="76" customWidth="1"/>
    <col min="11561" max="11768" width="0" style="76" hidden="1" customWidth="1"/>
    <col min="11769" max="11769" width="12.25" style="76" customWidth="1"/>
    <col min="11770" max="11781" width="12.5" style="76" customWidth="1"/>
    <col min="11782" max="11782" width="12.25" style="76" customWidth="1"/>
    <col min="11783" max="11794" width="14.875" style="76" bestFit="1" customWidth="1"/>
    <col min="11795" max="11795" width="12.25" style="76" customWidth="1"/>
    <col min="11796" max="11797" width="12.375" style="76" bestFit="1" customWidth="1"/>
    <col min="11798" max="11804" width="12.5" style="76" bestFit="1" customWidth="1"/>
    <col min="11805" max="11807" width="12.75" style="76" bestFit="1" customWidth="1"/>
    <col min="11808" max="11814" width="9.875" style="76"/>
    <col min="11815" max="11815" width="16.375" style="76" customWidth="1"/>
    <col min="11816" max="11816" width="21.25" style="76" customWidth="1"/>
    <col min="11817" max="12024" width="0" style="76" hidden="1" customWidth="1"/>
    <col min="12025" max="12025" width="12.25" style="76" customWidth="1"/>
    <col min="12026" max="12037" width="12.5" style="76" customWidth="1"/>
    <col min="12038" max="12038" width="12.25" style="76" customWidth="1"/>
    <col min="12039" max="12050" width="14.875" style="76" bestFit="1" customWidth="1"/>
    <col min="12051" max="12051" width="12.25" style="76" customWidth="1"/>
    <col min="12052" max="12053" width="12.375" style="76" bestFit="1" customWidth="1"/>
    <col min="12054" max="12060" width="12.5" style="76" bestFit="1" customWidth="1"/>
    <col min="12061" max="12063" width="12.75" style="76" bestFit="1" customWidth="1"/>
    <col min="12064" max="12070" width="9.875" style="76"/>
    <col min="12071" max="12071" width="16.375" style="76" customWidth="1"/>
    <col min="12072" max="12072" width="21.25" style="76" customWidth="1"/>
    <col min="12073" max="12280" width="0" style="76" hidden="1" customWidth="1"/>
    <col min="12281" max="12281" width="12.25" style="76" customWidth="1"/>
    <col min="12282" max="12293" width="12.5" style="76" customWidth="1"/>
    <col min="12294" max="12294" width="12.25" style="76" customWidth="1"/>
    <col min="12295" max="12306" width="14.875" style="76" bestFit="1" customWidth="1"/>
    <col min="12307" max="12307" width="12.25" style="76" customWidth="1"/>
    <col min="12308" max="12309" width="12.375" style="76" bestFit="1" customWidth="1"/>
    <col min="12310" max="12316" width="12.5" style="76" bestFit="1" customWidth="1"/>
    <col min="12317" max="12319" width="12.75" style="76" bestFit="1" customWidth="1"/>
    <col min="12320" max="12326" width="9.875" style="76"/>
    <col min="12327" max="12327" width="16.375" style="76" customWidth="1"/>
    <col min="12328" max="12328" width="21.25" style="76" customWidth="1"/>
    <col min="12329" max="12536" width="0" style="76" hidden="1" customWidth="1"/>
    <col min="12537" max="12537" width="12.25" style="76" customWidth="1"/>
    <col min="12538" max="12549" width="12.5" style="76" customWidth="1"/>
    <col min="12550" max="12550" width="12.25" style="76" customWidth="1"/>
    <col min="12551" max="12562" width="14.875" style="76" bestFit="1" customWidth="1"/>
    <col min="12563" max="12563" width="12.25" style="76" customWidth="1"/>
    <col min="12564" max="12565" width="12.375" style="76" bestFit="1" customWidth="1"/>
    <col min="12566" max="12572" width="12.5" style="76" bestFit="1" customWidth="1"/>
    <col min="12573" max="12575" width="12.75" style="76" bestFit="1" customWidth="1"/>
    <col min="12576" max="12582" width="9.875" style="76"/>
    <col min="12583" max="12583" width="16.375" style="76" customWidth="1"/>
    <col min="12584" max="12584" width="21.25" style="76" customWidth="1"/>
    <col min="12585" max="12792" width="0" style="76" hidden="1" customWidth="1"/>
    <col min="12793" max="12793" width="12.25" style="76" customWidth="1"/>
    <col min="12794" max="12805" width="12.5" style="76" customWidth="1"/>
    <col min="12806" max="12806" width="12.25" style="76" customWidth="1"/>
    <col min="12807" max="12818" width="14.875" style="76" bestFit="1" customWidth="1"/>
    <col min="12819" max="12819" width="12.25" style="76" customWidth="1"/>
    <col min="12820" max="12821" width="12.375" style="76" bestFit="1" customWidth="1"/>
    <col min="12822" max="12828" width="12.5" style="76" bestFit="1" customWidth="1"/>
    <col min="12829" max="12831" width="12.75" style="76" bestFit="1" customWidth="1"/>
    <col min="12832" max="12838" width="9.875" style="76"/>
    <col min="12839" max="12839" width="16.375" style="76" customWidth="1"/>
    <col min="12840" max="12840" width="21.25" style="76" customWidth="1"/>
    <col min="12841" max="13048" width="0" style="76" hidden="1" customWidth="1"/>
    <col min="13049" max="13049" width="12.25" style="76" customWidth="1"/>
    <col min="13050" max="13061" width="12.5" style="76" customWidth="1"/>
    <col min="13062" max="13062" width="12.25" style="76" customWidth="1"/>
    <col min="13063" max="13074" width="14.875" style="76" bestFit="1" customWidth="1"/>
    <col min="13075" max="13075" width="12.25" style="76" customWidth="1"/>
    <col min="13076" max="13077" width="12.375" style="76" bestFit="1" customWidth="1"/>
    <col min="13078" max="13084" width="12.5" style="76" bestFit="1" customWidth="1"/>
    <col min="13085" max="13087" width="12.75" style="76" bestFit="1" customWidth="1"/>
    <col min="13088" max="13094" width="9.875" style="76"/>
    <col min="13095" max="13095" width="16.375" style="76" customWidth="1"/>
    <col min="13096" max="13096" width="21.25" style="76" customWidth="1"/>
    <col min="13097" max="13304" width="0" style="76" hidden="1" customWidth="1"/>
    <col min="13305" max="13305" width="12.25" style="76" customWidth="1"/>
    <col min="13306" max="13317" width="12.5" style="76" customWidth="1"/>
    <col min="13318" max="13318" width="12.25" style="76" customWidth="1"/>
    <col min="13319" max="13330" width="14.875" style="76" bestFit="1" customWidth="1"/>
    <col min="13331" max="13331" width="12.25" style="76" customWidth="1"/>
    <col min="13332" max="13333" width="12.375" style="76" bestFit="1" customWidth="1"/>
    <col min="13334" max="13340" width="12.5" style="76" bestFit="1" customWidth="1"/>
    <col min="13341" max="13343" width="12.75" style="76" bestFit="1" customWidth="1"/>
    <col min="13344" max="13350" width="9.875" style="76"/>
    <col min="13351" max="13351" width="16.375" style="76" customWidth="1"/>
    <col min="13352" max="13352" width="21.25" style="76" customWidth="1"/>
    <col min="13353" max="13560" width="0" style="76" hidden="1" customWidth="1"/>
    <col min="13561" max="13561" width="12.25" style="76" customWidth="1"/>
    <col min="13562" max="13573" width="12.5" style="76" customWidth="1"/>
    <col min="13574" max="13574" width="12.25" style="76" customWidth="1"/>
    <col min="13575" max="13586" width="14.875" style="76" bestFit="1" customWidth="1"/>
    <col min="13587" max="13587" width="12.25" style="76" customWidth="1"/>
    <col min="13588" max="13589" width="12.375" style="76" bestFit="1" customWidth="1"/>
    <col min="13590" max="13596" width="12.5" style="76" bestFit="1" customWidth="1"/>
    <col min="13597" max="13599" width="12.75" style="76" bestFit="1" customWidth="1"/>
    <col min="13600" max="13606" width="9.875" style="76"/>
    <col min="13607" max="13607" width="16.375" style="76" customWidth="1"/>
    <col min="13608" max="13608" width="21.25" style="76" customWidth="1"/>
    <col min="13609" max="13816" width="0" style="76" hidden="1" customWidth="1"/>
    <col min="13817" max="13817" width="12.25" style="76" customWidth="1"/>
    <col min="13818" max="13829" width="12.5" style="76" customWidth="1"/>
    <col min="13830" max="13830" width="12.25" style="76" customWidth="1"/>
    <col min="13831" max="13842" width="14.875" style="76" bestFit="1" customWidth="1"/>
    <col min="13843" max="13843" width="12.25" style="76" customWidth="1"/>
    <col min="13844" max="13845" width="12.375" style="76" bestFit="1" customWidth="1"/>
    <col min="13846" max="13852" width="12.5" style="76" bestFit="1" customWidth="1"/>
    <col min="13853" max="13855" width="12.75" style="76" bestFit="1" customWidth="1"/>
    <col min="13856" max="13862" width="9.875" style="76"/>
    <col min="13863" max="13863" width="16.375" style="76" customWidth="1"/>
    <col min="13864" max="13864" width="21.25" style="76" customWidth="1"/>
    <col min="13865" max="14072" width="0" style="76" hidden="1" customWidth="1"/>
    <col min="14073" max="14073" width="12.25" style="76" customWidth="1"/>
    <col min="14074" max="14085" width="12.5" style="76" customWidth="1"/>
    <col min="14086" max="14086" width="12.25" style="76" customWidth="1"/>
    <col min="14087" max="14098" width="14.875" style="76" bestFit="1" customWidth="1"/>
    <col min="14099" max="14099" width="12.25" style="76" customWidth="1"/>
    <col min="14100" max="14101" width="12.375" style="76" bestFit="1" customWidth="1"/>
    <col min="14102" max="14108" width="12.5" style="76" bestFit="1" customWidth="1"/>
    <col min="14109" max="14111" width="12.75" style="76" bestFit="1" customWidth="1"/>
    <col min="14112" max="14118" width="9.875" style="76"/>
    <col min="14119" max="14119" width="16.375" style="76" customWidth="1"/>
    <col min="14120" max="14120" width="21.25" style="76" customWidth="1"/>
    <col min="14121" max="14328" width="0" style="76" hidden="1" customWidth="1"/>
    <col min="14329" max="14329" width="12.25" style="76" customWidth="1"/>
    <col min="14330" max="14341" width="12.5" style="76" customWidth="1"/>
    <col min="14342" max="14342" width="12.25" style="76" customWidth="1"/>
    <col min="14343" max="14354" width="14.875" style="76" bestFit="1" customWidth="1"/>
    <col min="14355" max="14355" width="12.25" style="76" customWidth="1"/>
    <col min="14356" max="14357" width="12.375" style="76" bestFit="1" customWidth="1"/>
    <col min="14358" max="14364" width="12.5" style="76" bestFit="1" customWidth="1"/>
    <col min="14365" max="14367" width="12.75" style="76" bestFit="1" customWidth="1"/>
    <col min="14368" max="14374" width="9.875" style="76"/>
    <col min="14375" max="14375" width="16.375" style="76" customWidth="1"/>
    <col min="14376" max="14376" width="21.25" style="76" customWidth="1"/>
    <col min="14377" max="14584" width="0" style="76" hidden="1" customWidth="1"/>
    <col min="14585" max="14585" width="12.25" style="76" customWidth="1"/>
    <col min="14586" max="14597" width="12.5" style="76" customWidth="1"/>
    <col min="14598" max="14598" width="12.25" style="76" customWidth="1"/>
    <col min="14599" max="14610" width="14.875" style="76" bestFit="1" customWidth="1"/>
    <col min="14611" max="14611" width="12.25" style="76" customWidth="1"/>
    <col min="14612" max="14613" width="12.375" style="76" bestFit="1" customWidth="1"/>
    <col min="14614" max="14620" width="12.5" style="76" bestFit="1" customWidth="1"/>
    <col min="14621" max="14623" width="12.75" style="76" bestFit="1" customWidth="1"/>
    <col min="14624" max="14630" width="9.875" style="76"/>
    <col min="14631" max="14631" width="16.375" style="76" customWidth="1"/>
    <col min="14632" max="14632" width="21.25" style="76" customWidth="1"/>
    <col min="14633" max="14840" width="0" style="76" hidden="1" customWidth="1"/>
    <col min="14841" max="14841" width="12.25" style="76" customWidth="1"/>
    <col min="14842" max="14853" width="12.5" style="76" customWidth="1"/>
    <col min="14854" max="14854" width="12.25" style="76" customWidth="1"/>
    <col min="14855" max="14866" width="14.875" style="76" bestFit="1" customWidth="1"/>
    <col min="14867" max="14867" width="12.25" style="76" customWidth="1"/>
    <col min="14868" max="14869" width="12.375" style="76" bestFit="1" customWidth="1"/>
    <col min="14870" max="14876" width="12.5" style="76" bestFit="1" customWidth="1"/>
    <col min="14877" max="14879" width="12.75" style="76" bestFit="1" customWidth="1"/>
    <col min="14880" max="14886" width="9.875" style="76"/>
    <col min="14887" max="14887" width="16.375" style="76" customWidth="1"/>
    <col min="14888" max="14888" width="21.25" style="76" customWidth="1"/>
    <col min="14889" max="15096" width="0" style="76" hidden="1" customWidth="1"/>
    <col min="15097" max="15097" width="12.25" style="76" customWidth="1"/>
    <col min="15098" max="15109" width="12.5" style="76" customWidth="1"/>
    <col min="15110" max="15110" width="12.25" style="76" customWidth="1"/>
    <col min="15111" max="15122" width="14.875" style="76" bestFit="1" customWidth="1"/>
    <col min="15123" max="15123" width="12.25" style="76" customWidth="1"/>
    <col min="15124" max="15125" width="12.375" style="76" bestFit="1" customWidth="1"/>
    <col min="15126" max="15132" width="12.5" style="76" bestFit="1" customWidth="1"/>
    <col min="15133" max="15135" width="12.75" style="76" bestFit="1" customWidth="1"/>
    <col min="15136" max="15142" width="9.875" style="76"/>
    <col min="15143" max="15143" width="16.375" style="76" customWidth="1"/>
    <col min="15144" max="15144" width="21.25" style="76" customWidth="1"/>
    <col min="15145" max="15352" width="0" style="76" hidden="1" customWidth="1"/>
    <col min="15353" max="15353" width="12.25" style="76" customWidth="1"/>
    <col min="15354" max="15365" width="12.5" style="76" customWidth="1"/>
    <col min="15366" max="15366" width="12.25" style="76" customWidth="1"/>
    <col min="15367" max="15378" width="14.875" style="76" bestFit="1" customWidth="1"/>
    <col min="15379" max="15379" width="12.25" style="76" customWidth="1"/>
    <col min="15380" max="15381" width="12.375" style="76" bestFit="1" customWidth="1"/>
    <col min="15382" max="15388" width="12.5" style="76" bestFit="1" customWidth="1"/>
    <col min="15389" max="15391" width="12.75" style="76" bestFit="1" customWidth="1"/>
    <col min="15392" max="15398" width="9.875" style="76"/>
    <col min="15399" max="15399" width="16.375" style="76" customWidth="1"/>
    <col min="15400" max="15400" width="21.25" style="76" customWidth="1"/>
    <col min="15401" max="15608" width="0" style="76" hidden="1" customWidth="1"/>
    <col min="15609" max="15609" width="12.25" style="76" customWidth="1"/>
    <col min="15610" max="15621" width="12.5" style="76" customWidth="1"/>
    <col min="15622" max="15622" width="12.25" style="76" customWidth="1"/>
    <col min="15623" max="15634" width="14.875" style="76" bestFit="1" customWidth="1"/>
    <col min="15635" max="15635" width="12.25" style="76" customWidth="1"/>
    <col min="15636" max="15637" width="12.375" style="76" bestFit="1" customWidth="1"/>
    <col min="15638" max="15644" width="12.5" style="76" bestFit="1" customWidth="1"/>
    <col min="15645" max="15647" width="12.75" style="76" bestFit="1" customWidth="1"/>
    <col min="15648" max="15654" width="9.875" style="76"/>
    <col min="15655" max="15655" width="16.375" style="76" customWidth="1"/>
    <col min="15656" max="15656" width="21.25" style="76" customWidth="1"/>
    <col min="15657" max="15864" width="0" style="76" hidden="1" customWidth="1"/>
    <col min="15865" max="15865" width="12.25" style="76" customWidth="1"/>
    <col min="15866" max="15877" width="12.5" style="76" customWidth="1"/>
    <col min="15878" max="15878" width="12.25" style="76" customWidth="1"/>
    <col min="15879" max="15890" width="14.875" style="76" bestFit="1" customWidth="1"/>
    <col min="15891" max="15891" width="12.25" style="76" customWidth="1"/>
    <col min="15892" max="15893" width="12.375" style="76" bestFit="1" customWidth="1"/>
    <col min="15894" max="15900" width="12.5" style="76" bestFit="1" customWidth="1"/>
    <col min="15901" max="15903" width="12.75" style="76" bestFit="1" customWidth="1"/>
    <col min="15904" max="15910" width="9.875" style="76"/>
    <col min="15911" max="15911" width="16.375" style="76" customWidth="1"/>
    <col min="15912" max="15912" width="21.25" style="76" customWidth="1"/>
    <col min="15913" max="16120" width="0" style="76" hidden="1" customWidth="1"/>
    <col min="16121" max="16121" width="12.25" style="76" customWidth="1"/>
    <col min="16122" max="16133" width="12.5" style="76" customWidth="1"/>
    <col min="16134" max="16134" width="12.25" style="76" customWidth="1"/>
    <col min="16135" max="16146" width="14.875" style="76" bestFit="1" customWidth="1"/>
    <col min="16147" max="16147" width="12.25" style="76" customWidth="1"/>
    <col min="16148" max="16149" width="12.375" style="76" bestFit="1" customWidth="1"/>
    <col min="16150" max="16156" width="12.5" style="76" bestFit="1" customWidth="1"/>
    <col min="16157" max="16159" width="12.75" style="76" bestFit="1" customWidth="1"/>
    <col min="16160" max="16384" width="9.875" style="76"/>
  </cols>
  <sheetData>
    <row r="1" spans="1:275" s="74" customFormat="1">
      <c r="A1" s="73" t="s">
        <v>807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  <c r="JC1" s="76"/>
    </row>
    <row r="2" spans="1:275" s="74" customFormat="1" ht="17.25">
      <c r="A2" s="78" t="s">
        <v>808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  <c r="JC2" s="76"/>
    </row>
    <row r="3" spans="1:275" s="79" customFormat="1" ht="17.25" thickBot="1">
      <c r="A3" s="9" t="s">
        <v>809</v>
      </c>
      <c r="B3" s="9" t="s">
        <v>810</v>
      </c>
      <c r="C3" s="9" t="s">
        <v>4</v>
      </c>
      <c r="D3" s="9" t="s">
        <v>811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812</v>
      </c>
      <c r="R3" s="10" t="s">
        <v>813</v>
      </c>
      <c r="S3" s="10" t="s">
        <v>814</v>
      </c>
      <c r="T3" s="10" t="s">
        <v>815</v>
      </c>
      <c r="U3" s="10" t="s">
        <v>816</v>
      </c>
      <c r="V3" s="10" t="s">
        <v>817</v>
      </c>
      <c r="W3" s="10" t="s">
        <v>818</v>
      </c>
      <c r="X3" s="10" t="s">
        <v>819</v>
      </c>
      <c r="Y3" s="10" t="s">
        <v>820</v>
      </c>
      <c r="Z3" s="10" t="s">
        <v>821</v>
      </c>
      <c r="AA3" s="10" t="s">
        <v>822</v>
      </c>
      <c r="AB3" s="10" t="s">
        <v>823</v>
      </c>
      <c r="AC3" s="10" t="s">
        <v>30</v>
      </c>
      <c r="AD3" s="9" t="s">
        <v>824</v>
      </c>
      <c r="AE3" s="10" t="s">
        <v>825</v>
      </c>
      <c r="AF3" s="10" t="s">
        <v>826</v>
      </c>
      <c r="AG3" s="10" t="s">
        <v>827</v>
      </c>
      <c r="AH3" s="10" t="s">
        <v>828</v>
      </c>
      <c r="AI3" s="10" t="s">
        <v>829</v>
      </c>
      <c r="AJ3" s="10" t="s">
        <v>830</v>
      </c>
      <c r="AK3" s="10" t="s">
        <v>831</v>
      </c>
      <c r="AL3" s="10" t="s">
        <v>832</v>
      </c>
      <c r="AM3" s="10" t="s">
        <v>833</v>
      </c>
      <c r="AN3" s="10" t="s">
        <v>834</v>
      </c>
      <c r="AO3" s="10" t="s">
        <v>835</v>
      </c>
      <c r="AP3" s="10" t="s">
        <v>43</v>
      </c>
      <c r="AQ3" s="9" t="s">
        <v>836</v>
      </c>
      <c r="AR3" s="10" t="s">
        <v>837</v>
      </c>
      <c r="AS3" s="10" t="s">
        <v>838</v>
      </c>
      <c r="AT3" s="10" t="s">
        <v>839</v>
      </c>
      <c r="AU3" s="10" t="s">
        <v>840</v>
      </c>
      <c r="AV3" s="10" t="s">
        <v>841</v>
      </c>
      <c r="AW3" s="10" t="s">
        <v>842</v>
      </c>
      <c r="AX3" s="10" t="s">
        <v>843</v>
      </c>
      <c r="AY3" s="10" t="s">
        <v>844</v>
      </c>
      <c r="AZ3" s="10" t="s">
        <v>845</v>
      </c>
      <c r="BA3" s="10" t="s">
        <v>846</v>
      </c>
      <c r="BB3" s="10" t="s">
        <v>847</v>
      </c>
      <c r="BC3" s="10" t="s">
        <v>848</v>
      </c>
      <c r="BD3" s="9" t="s">
        <v>849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850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851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852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853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854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855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857</v>
      </c>
      <c r="FC3" s="10" t="s">
        <v>858</v>
      </c>
      <c r="FD3" s="9" t="s">
        <v>859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860</v>
      </c>
      <c r="FP3" s="10" t="s">
        <v>173</v>
      </c>
      <c r="FQ3" s="9" t="s">
        <v>861</v>
      </c>
      <c r="FR3" s="10" t="s">
        <v>175</v>
      </c>
      <c r="FS3" s="10" t="s">
        <v>176</v>
      </c>
      <c r="FT3" s="11" t="s">
        <v>862</v>
      </c>
      <c r="FU3" s="10" t="s">
        <v>863</v>
      </c>
      <c r="FV3" s="10" t="s">
        <v>864</v>
      </c>
      <c r="FW3" s="12" t="s">
        <v>865</v>
      </c>
      <c r="FX3" s="10" t="s">
        <v>866</v>
      </c>
      <c r="FY3" s="12" t="s">
        <v>867</v>
      </c>
      <c r="FZ3" s="10" t="s">
        <v>868</v>
      </c>
      <c r="GA3" s="12" t="s">
        <v>869</v>
      </c>
      <c r="GB3" s="10" t="s">
        <v>870</v>
      </c>
      <c r="GC3" s="10" t="s">
        <v>186</v>
      </c>
      <c r="GD3" s="9" t="s">
        <v>871</v>
      </c>
      <c r="GE3" s="10" t="s">
        <v>872</v>
      </c>
      <c r="GF3" s="10" t="s">
        <v>189</v>
      </c>
      <c r="GG3" s="10" t="s">
        <v>190</v>
      </c>
      <c r="GH3" s="10" t="s">
        <v>873</v>
      </c>
      <c r="GI3" s="10" t="s">
        <v>874</v>
      </c>
      <c r="GJ3" s="10" t="s">
        <v>875</v>
      </c>
      <c r="GK3" s="10" t="s">
        <v>876</v>
      </c>
      <c r="GL3" s="10" t="s">
        <v>877</v>
      </c>
      <c r="GM3" s="10" t="s">
        <v>878</v>
      </c>
      <c r="GN3" s="10" t="s">
        <v>879</v>
      </c>
      <c r="GO3" s="10" t="s">
        <v>880</v>
      </c>
      <c r="GP3" s="10" t="s">
        <v>199</v>
      </c>
      <c r="GQ3" s="9" t="s">
        <v>881</v>
      </c>
      <c r="GR3" s="10" t="s">
        <v>201</v>
      </c>
      <c r="GS3" s="10" t="s">
        <v>882</v>
      </c>
      <c r="GT3" s="10" t="s">
        <v>883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884</v>
      </c>
      <c r="HD3" s="9" t="s">
        <v>885</v>
      </c>
      <c r="HE3" s="10" t="s">
        <v>214</v>
      </c>
      <c r="HF3" s="10" t="s">
        <v>215</v>
      </c>
      <c r="HG3" s="10" t="s">
        <v>886</v>
      </c>
      <c r="HH3" s="10" t="s">
        <v>887</v>
      </c>
      <c r="HI3" s="10" t="s">
        <v>888</v>
      </c>
      <c r="HJ3" s="10" t="s">
        <v>889</v>
      </c>
      <c r="HK3" s="10" t="s">
        <v>890</v>
      </c>
      <c r="HL3" s="10" t="s">
        <v>891</v>
      </c>
      <c r="HM3" s="10" t="s">
        <v>892</v>
      </c>
      <c r="HN3" s="10" t="s">
        <v>893</v>
      </c>
      <c r="HO3" s="10" t="s">
        <v>894</v>
      </c>
      <c r="HP3" s="10" t="s">
        <v>895</v>
      </c>
      <c r="HQ3" s="9" t="s">
        <v>896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897</v>
      </c>
      <c r="ID3" s="13" t="s">
        <v>898</v>
      </c>
      <c r="IE3" s="13" t="s">
        <v>899</v>
      </c>
      <c r="IF3" s="13" t="s">
        <v>900</v>
      </c>
      <c r="IG3" s="13" t="s">
        <v>901</v>
      </c>
      <c r="IH3" s="13" t="s">
        <v>902</v>
      </c>
      <c r="II3" s="13" t="s">
        <v>903</v>
      </c>
      <c r="IJ3" s="13" t="s">
        <v>904</v>
      </c>
      <c r="IK3" s="13" t="s">
        <v>905</v>
      </c>
      <c r="IL3" s="13" t="s">
        <v>906</v>
      </c>
      <c r="IM3" s="13" t="s">
        <v>907</v>
      </c>
      <c r="IN3" s="13" t="s">
        <v>908</v>
      </c>
      <c r="IO3" s="13" t="s">
        <v>909</v>
      </c>
      <c r="IP3" s="10" t="s">
        <v>1062</v>
      </c>
      <c r="IQ3" s="13" t="s">
        <v>1063</v>
      </c>
      <c r="IR3" s="13" t="s">
        <v>795</v>
      </c>
      <c r="IS3" s="13" t="s">
        <v>796</v>
      </c>
      <c r="IT3" s="13" t="s">
        <v>797</v>
      </c>
      <c r="IU3" s="13" t="s">
        <v>798</v>
      </c>
      <c r="IV3" s="13" t="s">
        <v>799</v>
      </c>
      <c r="IW3" s="13" t="s">
        <v>800</v>
      </c>
      <c r="IX3" s="13" t="s">
        <v>801</v>
      </c>
      <c r="IY3" s="13" t="s">
        <v>802</v>
      </c>
      <c r="IZ3" s="13" t="s">
        <v>803</v>
      </c>
      <c r="JA3" s="13" t="s">
        <v>804</v>
      </c>
      <c r="JB3" s="13" t="s">
        <v>805</v>
      </c>
      <c r="JC3" s="10" t="s">
        <v>1066</v>
      </c>
      <c r="JD3" s="13" t="s">
        <v>1067</v>
      </c>
      <c r="JE3" s="13" t="s">
        <v>1068</v>
      </c>
      <c r="JF3" s="13" t="s">
        <v>1069</v>
      </c>
      <c r="JG3" s="13" t="s">
        <v>1070</v>
      </c>
      <c r="JH3" s="13" t="s">
        <v>1071</v>
      </c>
      <c r="JI3" s="13" t="s">
        <v>1072</v>
      </c>
      <c r="JJ3" s="13" t="s">
        <v>1073</v>
      </c>
      <c r="JK3" s="13" t="s">
        <v>1074</v>
      </c>
      <c r="JL3" s="13" t="s">
        <v>1075</v>
      </c>
      <c r="JM3" s="13" t="s">
        <v>1076</v>
      </c>
      <c r="JN3" s="13" t="s">
        <v>1077</v>
      </c>
      <c r="JO3" s="13" t="s">
        <v>1078</v>
      </c>
    </row>
    <row r="4" spans="1:275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22383190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2007035</v>
      </c>
      <c r="JC4" s="84">
        <f>SUM(JD4:JO4)</f>
        <v>10522636</v>
      </c>
      <c r="JD4" s="83">
        <f>JD6+JD7</f>
        <v>2343048</v>
      </c>
      <c r="JE4" s="83">
        <f>JE6+JE7</f>
        <v>2231269</v>
      </c>
      <c r="JF4" s="83">
        <f t="shared" ref="JF4:JN4" si="7">JF6+JF7</f>
        <v>1940542</v>
      </c>
      <c r="JG4" s="83">
        <f t="shared" ref="JG4" si="8">JG6+JG7</f>
        <v>2003943</v>
      </c>
      <c r="JH4" s="83">
        <f t="shared" si="7"/>
        <v>2003834</v>
      </c>
      <c r="JI4" s="83">
        <f t="shared" si="7"/>
        <v>0</v>
      </c>
      <c r="JJ4" s="83">
        <f t="shared" si="7"/>
        <v>0</v>
      </c>
      <c r="JK4" s="83">
        <f t="shared" si="7"/>
        <v>0</v>
      </c>
      <c r="JL4" s="83">
        <f t="shared" si="7"/>
        <v>0</v>
      </c>
      <c r="JM4" s="83">
        <f t="shared" si="7"/>
        <v>0</v>
      </c>
      <c r="JN4" s="83">
        <f t="shared" si="7"/>
        <v>0</v>
      </c>
      <c r="JO4" s="83">
        <f>JO6+JO7</f>
        <v>0</v>
      </c>
    </row>
    <row r="5" spans="1:275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91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</row>
    <row r="6" spans="1:275" s="74" customFormat="1">
      <c r="A6" s="86" t="s">
        <v>910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20844236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v>1774432</v>
      </c>
      <c r="IZ6" s="97">
        <v>1737421</v>
      </c>
      <c r="JA6" s="97">
        <v>1699422</v>
      </c>
      <c r="JB6" s="87">
        <v>1875169</v>
      </c>
      <c r="JC6" s="96">
        <f>SUM(JD6:JO6)</f>
        <v>9857871</v>
      </c>
      <c r="JD6" s="87">
        <f>[1]Sheet2!$H$2490</f>
        <v>2202130</v>
      </c>
      <c r="JE6" s="87">
        <f>[2]Sheet2!$H2299</f>
        <v>2104667</v>
      </c>
      <c r="JF6" s="97">
        <f>[3]Sheet2!$H2468</f>
        <v>1806995</v>
      </c>
      <c r="JG6" s="97">
        <f>[4]Sheet2!$H2444</f>
        <v>1874426</v>
      </c>
      <c r="JH6" s="97">
        <f>[5]Sheet2!$H2505</f>
        <v>1869653</v>
      </c>
      <c r="JI6" s="97"/>
      <c r="JJ6" s="97"/>
      <c r="JK6" s="97"/>
      <c r="JL6" s="97"/>
      <c r="JM6" s="97"/>
      <c r="JN6" s="97"/>
      <c r="JO6" s="87"/>
    </row>
    <row r="7" spans="1:275" s="74" customFormat="1">
      <c r="A7" s="86" t="s">
        <v>911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1538954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v>130092</v>
      </c>
      <c r="IZ7" s="103">
        <v>128131</v>
      </c>
      <c r="JA7" s="103">
        <v>126279</v>
      </c>
      <c r="JB7" s="102">
        <v>131866</v>
      </c>
      <c r="JC7" s="96">
        <f>SUM(JD7:JO7)</f>
        <v>664765</v>
      </c>
      <c r="JD7" s="102">
        <f>[1]Sheet2!$F$2490</f>
        <v>140918</v>
      </c>
      <c r="JE7" s="102">
        <f>[2]Sheet2!$F2299</f>
        <v>126602</v>
      </c>
      <c r="JF7" s="103">
        <f>[3]Sheet2!$F2468</f>
        <v>133547</v>
      </c>
      <c r="JG7" s="103">
        <f>[4]Sheet2!$F2444</f>
        <v>129517</v>
      </c>
      <c r="JH7" s="103">
        <f>[5]Sheet2!$F2505</f>
        <v>134181</v>
      </c>
      <c r="JI7" s="103"/>
      <c r="JJ7" s="103"/>
      <c r="JK7" s="103"/>
      <c r="JL7" s="97"/>
      <c r="JM7" s="103"/>
      <c r="JN7" s="103"/>
      <c r="JO7" s="102"/>
    </row>
    <row r="8" spans="1:275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6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</row>
    <row r="9" spans="1:275" s="104" customFormat="1" ht="17.25" thickBot="1">
      <c r="A9" s="9" t="s">
        <v>256</v>
      </c>
      <c r="B9" s="9" t="s">
        <v>912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0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</row>
    <row r="10" spans="1:275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6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</row>
    <row r="11" spans="1:275" s="74" customFormat="1">
      <c r="A11" s="86" t="s">
        <v>913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96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</row>
    <row r="12" spans="1:275" s="74" customFormat="1">
      <c r="A12" s="86" t="s">
        <v>259</v>
      </c>
      <c r="B12" s="87" t="s">
        <v>914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96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</row>
    <row r="13" spans="1:275" s="74" customFormat="1">
      <c r="A13" s="86" t="s">
        <v>915</v>
      </c>
      <c r="B13" s="87" t="s">
        <v>309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96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</row>
    <row r="14" spans="1:275" s="74" customFormat="1">
      <c r="A14" s="86" t="s">
        <v>916</v>
      </c>
      <c r="B14" s="87" t="s">
        <v>917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96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</row>
    <row r="15" spans="1:275" s="74" customFormat="1">
      <c r="A15" s="86" t="s">
        <v>918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96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</row>
    <row r="16" spans="1:275" s="74" customFormat="1">
      <c r="A16" s="86" t="s">
        <v>265</v>
      </c>
      <c r="B16" s="87" t="s">
        <v>919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96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</row>
    <row r="17" spans="1:275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96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</row>
    <row r="18" spans="1:275" s="74" customFormat="1">
      <c r="A18" s="86" t="s">
        <v>920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96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</row>
    <row r="19" spans="1:275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96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</row>
    <row r="20" spans="1:275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96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</row>
    <row r="21" spans="1:275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96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</row>
    <row r="22" spans="1:275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96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</row>
    <row r="23" spans="1:275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96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</row>
    <row r="24" spans="1:275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96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</row>
    <row r="25" spans="1:275" s="74" customFormat="1">
      <c r="A25" s="86" t="s">
        <v>921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96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</row>
    <row r="26" spans="1:275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96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</row>
    <row r="27" spans="1:275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96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</row>
    <row r="28" spans="1:275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96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</row>
    <row r="29" spans="1:275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96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</row>
    <row r="30" spans="1:275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96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</row>
    <row r="31" spans="1:275" s="74" customFormat="1">
      <c r="A31" s="86" t="s">
        <v>922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96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</row>
    <row r="32" spans="1:275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96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</row>
    <row r="33" spans="1:275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96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</row>
    <row r="34" spans="1:275" s="74" customFormat="1">
      <c r="A34" s="86" t="s">
        <v>923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96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</row>
    <row r="35" spans="1:275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96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</row>
    <row r="36" spans="1:275" s="74" customFormat="1">
      <c r="A36" s="86" t="s">
        <v>305</v>
      </c>
      <c r="B36" s="87" t="s">
        <v>924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96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</row>
    <row r="37" spans="1:275" s="74" customFormat="1">
      <c r="A37" s="86" t="s">
        <v>925</v>
      </c>
      <c r="B37" s="87" t="s">
        <v>315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96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</row>
    <row r="38" spans="1:275" s="74" customFormat="1">
      <c r="A38" s="86" t="s">
        <v>316</v>
      </c>
      <c r="B38" s="87" t="s">
        <v>926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96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</row>
    <row r="39" spans="1:275" s="74" customFormat="1">
      <c r="A39" s="86" t="s">
        <v>927</v>
      </c>
      <c r="B39" s="87" t="s">
        <v>319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96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</row>
    <row r="40" spans="1:275" s="74" customFormat="1">
      <c r="A40" s="86"/>
      <c r="B40" s="87" t="s">
        <v>928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96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</row>
    <row r="41" spans="1:275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96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</row>
    <row r="42" spans="1:275" s="104" customFormat="1" ht="17.25" thickBot="1">
      <c r="A42" s="9" t="s">
        <v>929</v>
      </c>
      <c r="B42" s="9" t="s">
        <v>325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0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</row>
    <row r="43" spans="1:275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6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</row>
    <row r="44" spans="1:275" s="74" customFormat="1">
      <c r="A44" s="86" t="s">
        <v>327</v>
      </c>
      <c r="B44" s="87" t="s">
        <v>328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96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</row>
    <row r="45" spans="1:275" s="74" customFormat="1">
      <c r="A45" s="86" t="s">
        <v>329</v>
      </c>
      <c r="B45" s="87" t="s">
        <v>330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96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</row>
    <row r="46" spans="1:275" s="74" customFormat="1">
      <c r="A46" s="86" t="s">
        <v>331</v>
      </c>
      <c r="B46" s="87" t="s">
        <v>332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96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</row>
    <row r="47" spans="1:275" s="74" customFormat="1">
      <c r="A47" s="86" t="s">
        <v>333</v>
      </c>
      <c r="B47" s="87" t="s">
        <v>334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  <c r="JC47" s="96"/>
      <c r="JD47" s="89"/>
      <c r="JE47" s="89"/>
      <c r="JF47" s="89"/>
      <c r="JG47" s="89"/>
      <c r="JH47" s="89"/>
      <c r="JI47" s="89"/>
      <c r="JJ47" s="89"/>
      <c r="JK47" s="89"/>
      <c r="JL47" s="89"/>
      <c r="JM47" s="89"/>
      <c r="JN47" s="89"/>
      <c r="JO47" s="89"/>
    </row>
    <row r="48" spans="1:275" s="74" customFormat="1">
      <c r="A48" s="86" t="s">
        <v>335</v>
      </c>
      <c r="B48" s="87" t="s">
        <v>336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96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</row>
    <row r="49" spans="1:275">
      <c r="A49" s="86" t="s">
        <v>337</v>
      </c>
      <c r="B49" s="87" t="s">
        <v>338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9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</row>
    <row r="50" spans="1:275" s="74" customFormat="1">
      <c r="A50" s="86" t="s">
        <v>339</v>
      </c>
      <c r="B50" s="87" t="s">
        <v>340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96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</row>
    <row r="51" spans="1:275" s="74" customFormat="1">
      <c r="A51" s="86" t="s">
        <v>930</v>
      </c>
      <c r="B51" s="87" t="s">
        <v>342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96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</row>
    <row r="52" spans="1:275" s="74" customFormat="1">
      <c r="A52" s="86" t="s">
        <v>343</v>
      </c>
      <c r="B52" s="87" t="s">
        <v>344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96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</row>
    <row r="53" spans="1:275" s="74" customFormat="1">
      <c r="A53" s="107" t="s">
        <v>345</v>
      </c>
      <c r="B53" s="87" t="s">
        <v>931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96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</row>
    <row r="54" spans="1:275" s="74" customFormat="1">
      <c r="A54" s="86" t="s">
        <v>347</v>
      </c>
      <c r="B54" s="87" t="s">
        <v>348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96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</row>
    <row r="55" spans="1:275" s="74" customFormat="1">
      <c r="A55" s="86" t="s">
        <v>932</v>
      </c>
      <c r="B55" s="87" t="s">
        <v>350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96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</row>
    <row r="56" spans="1:275" s="74" customFormat="1">
      <c r="A56" s="86" t="s">
        <v>351</v>
      </c>
      <c r="B56" s="87" t="s">
        <v>352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96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</row>
    <row r="57" spans="1:275" s="74" customFormat="1">
      <c r="A57" s="86" t="s">
        <v>353</v>
      </c>
      <c r="B57" s="87" t="s">
        <v>354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96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</row>
    <row r="58" spans="1:275" s="74" customFormat="1">
      <c r="A58" s="86" t="s">
        <v>355</v>
      </c>
      <c r="B58" s="87" t="s">
        <v>356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96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</row>
    <row r="59" spans="1:275" s="74" customFormat="1">
      <c r="A59" s="86" t="s">
        <v>357</v>
      </c>
      <c r="B59" s="87" t="s">
        <v>358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96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</row>
    <row r="60" spans="1:275" s="74" customFormat="1">
      <c r="A60" s="86" t="s">
        <v>359</v>
      </c>
      <c r="B60" s="87" t="s">
        <v>360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96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</row>
    <row r="61" spans="1:275" s="74" customFormat="1">
      <c r="A61" s="86" t="s">
        <v>933</v>
      </c>
      <c r="B61" s="87" t="s">
        <v>362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96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</row>
    <row r="62" spans="1:275" s="74" customFormat="1">
      <c r="A62" s="86" t="s">
        <v>363</v>
      </c>
      <c r="B62" s="87" t="s">
        <v>364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96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</row>
    <row r="63" spans="1:275" s="74" customFormat="1">
      <c r="A63" s="86" t="s">
        <v>365</v>
      </c>
      <c r="B63" s="87" t="s">
        <v>366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96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</row>
    <row r="64" spans="1:275" s="74" customFormat="1">
      <c r="A64" s="86" t="s">
        <v>367</v>
      </c>
      <c r="B64" s="108" t="s">
        <v>934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  <c r="JC64" s="96"/>
      <c r="JD64" s="89"/>
      <c r="JE64" s="89"/>
      <c r="JF64" s="89"/>
      <c r="JG64" s="89"/>
      <c r="JH64" s="89"/>
      <c r="JI64" s="89"/>
      <c r="JJ64" s="89"/>
      <c r="JK64" s="89"/>
      <c r="JL64" s="89"/>
      <c r="JM64" s="89"/>
      <c r="JN64" s="89"/>
      <c r="JO64" s="89"/>
    </row>
    <row r="65" spans="1:275" s="94" customFormat="1">
      <c r="A65" s="86" t="s">
        <v>369</v>
      </c>
      <c r="B65" s="87" t="s">
        <v>935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96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</row>
    <row r="66" spans="1:275" s="94" customFormat="1">
      <c r="A66" s="86" t="s">
        <v>936</v>
      </c>
      <c r="B66" s="87" t="s">
        <v>937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  <c r="JC66" s="96"/>
      <c r="JD66" s="89"/>
      <c r="JE66" s="89"/>
      <c r="JF66" s="89"/>
      <c r="JG66" s="89"/>
      <c r="JH66" s="89"/>
      <c r="JI66" s="89"/>
      <c r="JJ66" s="89"/>
      <c r="JK66" s="89"/>
      <c r="JL66" s="89"/>
      <c r="JM66" s="89"/>
      <c r="JN66" s="89"/>
      <c r="JO66" s="89"/>
    </row>
    <row r="67" spans="1:275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  <c r="JC67" s="96"/>
      <c r="JD67" s="89"/>
      <c r="JE67" s="89"/>
      <c r="JF67" s="89"/>
      <c r="JG67" s="89"/>
      <c r="JH67" s="89"/>
      <c r="JI67" s="89"/>
      <c r="JJ67" s="89"/>
      <c r="JK67" s="89"/>
      <c r="JL67" s="89"/>
      <c r="JM67" s="89"/>
      <c r="JN67" s="89"/>
      <c r="JO67" s="89"/>
    </row>
    <row r="68" spans="1:275" s="104" customFormat="1" ht="17.25" thickBot="1">
      <c r="A68" s="9" t="s">
        <v>372</v>
      </c>
      <c r="B68" s="9" t="s">
        <v>373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0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</row>
    <row r="69" spans="1:275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6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93"/>
    </row>
    <row r="70" spans="1:275" s="74" customFormat="1">
      <c r="A70" s="86" t="s">
        <v>938</v>
      </c>
      <c r="B70" s="87" t="s">
        <v>375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  <c r="JC70" s="96"/>
      <c r="JD70" s="89"/>
      <c r="JE70" s="89"/>
      <c r="JF70" s="89"/>
      <c r="JG70" s="89"/>
      <c r="JH70" s="89"/>
      <c r="JI70" s="89"/>
      <c r="JJ70" s="89"/>
      <c r="JK70" s="89"/>
      <c r="JL70" s="89"/>
      <c r="JM70" s="89"/>
      <c r="JN70" s="89"/>
      <c r="JO70" s="89"/>
    </row>
    <row r="71" spans="1:275" s="74" customFormat="1">
      <c r="A71" s="86" t="s">
        <v>376</v>
      </c>
      <c r="B71" s="87" t="s">
        <v>377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  <c r="JC71" s="96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</row>
    <row r="72" spans="1:275" s="74" customFormat="1">
      <c r="A72" s="86" t="s">
        <v>378</v>
      </c>
      <c r="B72" s="87" t="s">
        <v>379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  <c r="JC72" s="96"/>
      <c r="JD72" s="89"/>
      <c r="JE72" s="89"/>
      <c r="JF72" s="89"/>
      <c r="JG72" s="89"/>
      <c r="JH72" s="89"/>
      <c r="JI72" s="89"/>
      <c r="JJ72" s="89"/>
      <c r="JK72" s="89"/>
      <c r="JL72" s="89"/>
      <c r="JM72" s="89"/>
      <c r="JN72" s="89"/>
      <c r="JO72" s="89"/>
    </row>
    <row r="73" spans="1:275" s="74" customFormat="1">
      <c r="A73" s="86" t="s">
        <v>380</v>
      </c>
      <c r="B73" s="87" t="s">
        <v>381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96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</row>
    <row r="74" spans="1:275" s="74" customFormat="1">
      <c r="A74" s="86" t="s">
        <v>939</v>
      </c>
      <c r="B74" s="87" t="s">
        <v>383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  <c r="JC74" s="96"/>
      <c r="JD74" s="89"/>
      <c r="JE74" s="89"/>
      <c r="JF74" s="89"/>
      <c r="JG74" s="89"/>
      <c r="JH74" s="89"/>
      <c r="JI74" s="89"/>
      <c r="JJ74" s="89"/>
      <c r="JK74" s="89"/>
      <c r="JL74" s="89"/>
      <c r="JM74" s="89"/>
      <c r="JN74" s="89"/>
      <c r="JO74" s="89"/>
    </row>
    <row r="75" spans="1:275" s="74" customFormat="1">
      <c r="A75" s="86" t="s">
        <v>384</v>
      </c>
      <c r="B75" s="87" t="s">
        <v>385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  <c r="JC75" s="96"/>
      <c r="JD75" s="89"/>
      <c r="JE75" s="89"/>
      <c r="JF75" s="89"/>
      <c r="JG75" s="89"/>
      <c r="JH75" s="89"/>
      <c r="JI75" s="89"/>
      <c r="JJ75" s="89"/>
      <c r="JK75" s="89"/>
      <c r="JL75" s="89"/>
      <c r="JM75" s="89"/>
      <c r="JN75" s="89"/>
      <c r="JO75" s="89"/>
    </row>
    <row r="76" spans="1:275" s="74" customFormat="1">
      <c r="A76" s="86" t="s">
        <v>386</v>
      </c>
      <c r="B76" s="87" t="s">
        <v>387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96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</row>
    <row r="77" spans="1:275" s="74" customFormat="1">
      <c r="A77" s="86" t="s">
        <v>388</v>
      </c>
      <c r="B77" s="87" t="s">
        <v>389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96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</row>
    <row r="78" spans="1:275" s="74" customFormat="1">
      <c r="A78" s="86" t="s">
        <v>940</v>
      </c>
      <c r="B78" s="87" t="s">
        <v>391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96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</row>
    <row r="79" spans="1:275" s="74" customFormat="1">
      <c r="A79" s="86" t="s">
        <v>392</v>
      </c>
      <c r="B79" s="87" t="s">
        <v>393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96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</row>
    <row r="80" spans="1:275">
      <c r="A80" s="86" t="s">
        <v>394</v>
      </c>
      <c r="B80" s="87" t="s">
        <v>395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9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</row>
    <row r="81" spans="1:275" s="74" customFormat="1">
      <c r="A81" s="86" t="s">
        <v>396</v>
      </c>
      <c r="B81" s="87" t="s">
        <v>397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96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</row>
    <row r="82" spans="1:275" s="74" customFormat="1">
      <c r="A82" s="86" t="s">
        <v>941</v>
      </c>
      <c r="B82" s="87" t="s">
        <v>942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96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</row>
    <row r="83" spans="1:275" s="74" customFormat="1">
      <c r="A83" s="86" t="s">
        <v>400</v>
      </c>
      <c r="B83" s="87" t="s">
        <v>401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  <c r="JC83" s="96"/>
      <c r="JD83" s="89"/>
      <c r="JE83" s="89"/>
      <c r="JF83" s="89"/>
      <c r="JG83" s="89"/>
      <c r="JH83" s="89"/>
      <c r="JI83" s="89"/>
      <c r="JJ83" s="89"/>
      <c r="JK83" s="89"/>
      <c r="JL83" s="89"/>
      <c r="JM83" s="89"/>
      <c r="JN83" s="89"/>
      <c r="JO83" s="89"/>
    </row>
    <row r="84" spans="1:275" s="74" customFormat="1">
      <c r="A84" s="86" t="s">
        <v>402</v>
      </c>
      <c r="B84" s="87" t="s">
        <v>403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96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</row>
    <row r="85" spans="1:275" s="74" customFormat="1">
      <c r="A85" s="86" t="s">
        <v>404</v>
      </c>
      <c r="B85" s="87" t="s">
        <v>405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96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</row>
    <row r="86" spans="1:275" s="74" customFormat="1">
      <c r="A86" s="86" t="s">
        <v>943</v>
      </c>
      <c r="B86" s="87" t="s">
        <v>944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96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</row>
    <row r="87" spans="1:275" s="74" customFormat="1">
      <c r="A87" s="86" t="s">
        <v>408</v>
      </c>
      <c r="B87" s="87" t="s">
        <v>409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96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</row>
    <row r="88" spans="1:275" s="74" customFormat="1">
      <c r="A88" s="86" t="s">
        <v>410</v>
      </c>
      <c r="B88" s="87" t="s">
        <v>411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96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</row>
    <row r="89" spans="1:275" s="74" customFormat="1">
      <c r="A89" s="109" t="s">
        <v>945</v>
      </c>
      <c r="B89" s="87" t="s">
        <v>946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  <c r="JC89" s="96"/>
      <c r="JD89" s="89"/>
      <c r="JE89" s="89"/>
      <c r="JF89" s="89"/>
      <c r="JG89" s="89"/>
      <c r="JH89" s="89"/>
      <c r="JI89" s="89"/>
      <c r="JJ89" s="89"/>
      <c r="JK89" s="89"/>
      <c r="JL89" s="89"/>
      <c r="JM89" s="89"/>
      <c r="JN89" s="89"/>
      <c r="JO89" s="89"/>
    </row>
    <row r="90" spans="1:275" s="74" customFormat="1">
      <c r="A90" s="86" t="s">
        <v>414</v>
      </c>
      <c r="B90" s="87" t="s">
        <v>415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  <c r="JC90" s="96"/>
      <c r="JD90" s="89"/>
      <c r="JE90" s="89"/>
      <c r="JF90" s="89"/>
      <c r="JG90" s="89"/>
      <c r="JH90" s="89"/>
      <c r="JI90" s="89"/>
      <c r="JJ90" s="89"/>
      <c r="JK90" s="89"/>
      <c r="JL90" s="89"/>
      <c r="JM90" s="89"/>
      <c r="JN90" s="89"/>
      <c r="JO90" s="89"/>
    </row>
    <row r="91" spans="1:275" s="74" customFormat="1">
      <c r="A91" s="86" t="s">
        <v>947</v>
      </c>
      <c r="B91" s="87" t="s">
        <v>417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  <c r="JC91" s="96"/>
      <c r="JD91" s="89"/>
      <c r="JE91" s="89"/>
      <c r="JF91" s="89"/>
      <c r="JG91" s="89"/>
      <c r="JH91" s="89"/>
      <c r="JI91" s="89"/>
      <c r="JJ91" s="89"/>
      <c r="JK91" s="89"/>
      <c r="JL91" s="89"/>
      <c r="JM91" s="89"/>
      <c r="JN91" s="89"/>
      <c r="JO91" s="89"/>
    </row>
    <row r="92" spans="1:275" s="74" customFormat="1">
      <c r="A92" s="86" t="s">
        <v>948</v>
      </c>
      <c r="B92" s="87" t="s">
        <v>419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96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</row>
    <row r="93" spans="1:275" s="74" customFormat="1">
      <c r="A93" s="86" t="s">
        <v>420</v>
      </c>
      <c r="B93" s="87" t="s">
        <v>949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  <c r="JC93" s="96"/>
      <c r="JD93" s="89"/>
      <c r="JE93" s="89"/>
      <c r="JF93" s="89"/>
      <c r="JG93" s="89"/>
      <c r="JH93" s="89"/>
      <c r="JI93" s="89"/>
      <c r="JJ93" s="89"/>
      <c r="JK93" s="89"/>
      <c r="JL93" s="89"/>
      <c r="JM93" s="89"/>
      <c r="JN93" s="89"/>
      <c r="JO93" s="89"/>
    </row>
    <row r="94" spans="1:275" s="74" customFormat="1">
      <c r="A94" s="86" t="s">
        <v>422</v>
      </c>
      <c r="B94" s="87" t="s">
        <v>950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  <c r="JC94" s="96"/>
      <c r="JD94" s="89"/>
      <c r="JE94" s="89"/>
      <c r="JF94" s="89"/>
      <c r="JG94" s="89"/>
      <c r="JH94" s="89"/>
      <c r="JI94" s="89"/>
      <c r="JJ94" s="89"/>
      <c r="JK94" s="89"/>
      <c r="JL94" s="89"/>
      <c r="JM94" s="89"/>
      <c r="JN94" s="89"/>
      <c r="JO94" s="89"/>
    </row>
    <row r="95" spans="1:275" s="74" customFormat="1">
      <c r="A95" s="86" t="s">
        <v>424</v>
      </c>
      <c r="B95" s="87" t="s">
        <v>951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  <c r="JC95" s="96"/>
      <c r="JD95" s="89"/>
      <c r="JE95" s="89"/>
      <c r="JF95" s="89"/>
      <c r="JG95" s="89"/>
      <c r="JH95" s="89"/>
      <c r="JI95" s="89"/>
      <c r="JJ95" s="89"/>
      <c r="JK95" s="89"/>
      <c r="JL95" s="89"/>
      <c r="JM95" s="89"/>
      <c r="JN95" s="89"/>
      <c r="JO95" s="89"/>
    </row>
    <row r="96" spans="1:275" s="74" customFormat="1">
      <c r="A96" s="86" t="s">
        <v>426</v>
      </c>
      <c r="B96" s="87" t="s">
        <v>952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96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</row>
    <row r="97" spans="1:275" s="74" customFormat="1">
      <c r="A97" s="86" t="s">
        <v>427</v>
      </c>
      <c r="B97" s="87" t="s">
        <v>953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96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</row>
    <row r="98" spans="1:275" s="74" customFormat="1">
      <c r="A98" s="86" t="s">
        <v>429</v>
      </c>
      <c r="B98" s="87" t="s">
        <v>954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96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</row>
    <row r="99" spans="1:275">
      <c r="A99" s="86" t="s">
        <v>431</v>
      </c>
      <c r="B99" s="87" t="s">
        <v>432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9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</row>
    <row r="100" spans="1:275" s="74" customFormat="1">
      <c r="A100" s="86" t="s">
        <v>433</v>
      </c>
      <c r="B100" s="87" t="s">
        <v>434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96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</row>
    <row r="101" spans="1:275" s="74" customFormat="1">
      <c r="A101" s="86" t="s">
        <v>955</v>
      </c>
      <c r="B101" s="87" t="s">
        <v>956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96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</row>
    <row r="102" spans="1:275" s="74" customFormat="1">
      <c r="A102" s="86" t="s">
        <v>437</v>
      </c>
      <c r="B102" s="87" t="s">
        <v>438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96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</row>
    <row r="103" spans="1:275" s="74" customFormat="1">
      <c r="A103" s="86" t="s">
        <v>439</v>
      </c>
      <c r="B103" s="87" t="s">
        <v>440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96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</row>
    <row r="104" spans="1:275" s="74" customFormat="1">
      <c r="A104" s="86" t="s">
        <v>441</v>
      </c>
      <c r="B104" s="87" t="s">
        <v>442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96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</row>
    <row r="105" spans="1:275" s="74" customFormat="1">
      <c r="A105" s="86" t="s">
        <v>957</v>
      </c>
      <c r="B105" s="87" t="s">
        <v>444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  <c r="JC105" s="96"/>
      <c r="JD105" s="89"/>
      <c r="JE105" s="89"/>
      <c r="JF105" s="89"/>
      <c r="JG105" s="89"/>
      <c r="JH105" s="89"/>
      <c r="JI105" s="89"/>
      <c r="JJ105" s="89"/>
      <c r="JK105" s="89"/>
      <c r="JL105" s="89"/>
      <c r="JM105" s="89"/>
      <c r="JN105" s="89"/>
      <c r="JO105" s="89"/>
    </row>
    <row r="106" spans="1:275" s="74" customFormat="1">
      <c r="A106" s="86" t="s">
        <v>445</v>
      </c>
      <c r="B106" s="87" t="s">
        <v>446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  <c r="JC106" s="96"/>
      <c r="JD106" s="89"/>
      <c r="JE106" s="89"/>
      <c r="JF106" s="89"/>
      <c r="JG106" s="89"/>
      <c r="JH106" s="89"/>
      <c r="JI106" s="89"/>
      <c r="JJ106" s="89"/>
      <c r="JK106" s="89"/>
      <c r="JL106" s="89"/>
      <c r="JM106" s="89"/>
      <c r="JN106" s="89"/>
      <c r="JO106" s="89"/>
    </row>
    <row r="107" spans="1:275" s="74" customFormat="1">
      <c r="A107" s="86" t="s">
        <v>447</v>
      </c>
      <c r="B107" s="87" t="s">
        <v>448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  <c r="JC107" s="96"/>
      <c r="JD107" s="89"/>
      <c r="JE107" s="89"/>
      <c r="JF107" s="89"/>
      <c r="JG107" s="89"/>
      <c r="JH107" s="89"/>
      <c r="JI107" s="89"/>
      <c r="JJ107" s="89"/>
      <c r="JK107" s="89"/>
      <c r="JL107" s="89"/>
      <c r="JM107" s="89"/>
      <c r="JN107" s="89"/>
      <c r="JO107" s="89"/>
    </row>
    <row r="108" spans="1:275" s="74" customFormat="1">
      <c r="A108" s="86" t="s">
        <v>449</v>
      </c>
      <c r="B108" s="87" t="s">
        <v>450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  <c r="JC108" s="96"/>
      <c r="JD108" s="89"/>
      <c r="JE108" s="89"/>
      <c r="JF108" s="89"/>
      <c r="JG108" s="89"/>
      <c r="JH108" s="89"/>
      <c r="JI108" s="89"/>
      <c r="JJ108" s="89"/>
      <c r="JK108" s="89"/>
      <c r="JL108" s="89"/>
      <c r="JM108" s="89"/>
      <c r="JN108" s="89"/>
      <c r="JO108" s="89"/>
    </row>
    <row r="109" spans="1:275" s="74" customFormat="1">
      <c r="A109" s="86" t="s">
        <v>451</v>
      </c>
      <c r="B109" s="87" t="s">
        <v>452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  <c r="JC109" s="96"/>
      <c r="JD109" s="89"/>
      <c r="JE109" s="89"/>
      <c r="JF109" s="89"/>
      <c r="JG109" s="89"/>
      <c r="JH109" s="89"/>
      <c r="JI109" s="89"/>
      <c r="JJ109" s="89"/>
      <c r="JK109" s="89"/>
      <c r="JL109" s="89"/>
      <c r="JM109" s="89"/>
      <c r="JN109" s="89"/>
      <c r="JO109" s="89"/>
    </row>
    <row r="110" spans="1:275" s="74" customFormat="1">
      <c r="A110" s="86" t="s">
        <v>453</v>
      </c>
      <c r="B110" s="87" t="s">
        <v>454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  <c r="JC110" s="96"/>
      <c r="JD110" s="89"/>
      <c r="JE110" s="89"/>
      <c r="JF110" s="89"/>
      <c r="JG110" s="89"/>
      <c r="JH110" s="89"/>
      <c r="JI110" s="89"/>
      <c r="JJ110" s="89"/>
      <c r="JK110" s="89"/>
      <c r="JL110" s="89"/>
      <c r="JM110" s="89"/>
      <c r="JN110" s="89"/>
      <c r="JO110" s="89"/>
    </row>
    <row r="111" spans="1:275" s="74" customFormat="1">
      <c r="A111" s="86" t="s">
        <v>455</v>
      </c>
      <c r="B111" s="87" t="s">
        <v>456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  <c r="JC111" s="96"/>
      <c r="JD111" s="89"/>
      <c r="JE111" s="89"/>
      <c r="JF111" s="89"/>
      <c r="JG111" s="89"/>
      <c r="JH111" s="89"/>
      <c r="JI111" s="89"/>
      <c r="JJ111" s="89"/>
      <c r="JK111" s="89"/>
      <c r="JL111" s="89"/>
      <c r="JM111" s="89"/>
      <c r="JN111" s="89"/>
      <c r="JO111" s="89"/>
    </row>
    <row r="112" spans="1:275" s="74" customFormat="1">
      <c r="A112" s="86" t="s">
        <v>457</v>
      </c>
      <c r="B112" s="87" t="s">
        <v>458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  <c r="JC112" s="96"/>
      <c r="JD112" s="89"/>
      <c r="JE112" s="89"/>
      <c r="JF112" s="89"/>
      <c r="JG112" s="89"/>
      <c r="JH112" s="89"/>
      <c r="JI112" s="89"/>
      <c r="JJ112" s="89"/>
      <c r="JK112" s="89"/>
      <c r="JL112" s="89"/>
      <c r="JM112" s="89"/>
      <c r="JN112" s="89"/>
      <c r="JO112" s="89"/>
    </row>
    <row r="113" spans="1:275" s="74" customFormat="1">
      <c r="A113" s="86" t="s">
        <v>958</v>
      </c>
      <c r="B113" s="87" t="s">
        <v>460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  <c r="JC113" s="96"/>
      <c r="JD113" s="89"/>
      <c r="JE113" s="89"/>
      <c r="JF113" s="89"/>
      <c r="JG113" s="89"/>
      <c r="JH113" s="89"/>
      <c r="JI113" s="89"/>
      <c r="JJ113" s="89"/>
      <c r="JK113" s="89"/>
      <c r="JL113" s="89"/>
      <c r="JM113" s="89"/>
      <c r="JN113" s="89"/>
      <c r="JO113" s="89"/>
    </row>
    <row r="114" spans="1:275" s="74" customFormat="1">
      <c r="A114" s="86" t="s">
        <v>959</v>
      </c>
      <c r="B114" s="87" t="s">
        <v>462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96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</row>
    <row r="115" spans="1:275" s="74" customFormat="1">
      <c r="A115" s="86" t="s">
        <v>463</v>
      </c>
      <c r="B115" s="87" t="s">
        <v>464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96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</row>
    <row r="116" spans="1:275" s="74" customFormat="1">
      <c r="A116" s="86" t="s">
        <v>465</v>
      </c>
      <c r="B116" s="87" t="s">
        <v>960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  <c r="JC116" s="96"/>
      <c r="JD116" s="89"/>
      <c r="JE116" s="89"/>
      <c r="JF116" s="89"/>
      <c r="JG116" s="89"/>
      <c r="JH116" s="89"/>
      <c r="JI116" s="89"/>
      <c r="JJ116" s="89"/>
      <c r="JK116" s="89"/>
      <c r="JL116" s="89"/>
      <c r="JM116" s="89"/>
      <c r="JN116" s="89"/>
      <c r="JO116" s="89"/>
    </row>
    <row r="117" spans="1:275" s="74" customFormat="1">
      <c r="A117" s="94" t="s">
        <v>961</v>
      </c>
      <c r="B117" s="87" t="s">
        <v>961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96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</row>
    <row r="118" spans="1:275" s="74" customFormat="1">
      <c r="A118" s="86" t="s">
        <v>962</v>
      </c>
      <c r="B118" s="87" t="s">
        <v>963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  <c r="JC118" s="96"/>
      <c r="JD118" s="89"/>
      <c r="JE118" s="89"/>
      <c r="JF118" s="89"/>
      <c r="JG118" s="89"/>
      <c r="JH118" s="89"/>
      <c r="JI118" s="89"/>
      <c r="JJ118" s="89"/>
      <c r="JK118" s="89"/>
      <c r="JL118" s="89"/>
      <c r="JM118" s="89"/>
      <c r="JN118" s="89"/>
      <c r="JO118" s="89"/>
    </row>
    <row r="119" spans="1:275" s="74" customFormat="1">
      <c r="A119" s="86" t="s">
        <v>470</v>
      </c>
      <c r="B119" s="87" t="s">
        <v>964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  <c r="JC119" s="96"/>
      <c r="JD119" s="89"/>
      <c r="JE119" s="89"/>
      <c r="JF119" s="89"/>
      <c r="JG119" s="89"/>
      <c r="JH119" s="89"/>
      <c r="JI119" s="89"/>
      <c r="JJ119" s="89"/>
      <c r="JK119" s="89"/>
      <c r="JL119" s="89"/>
      <c r="JM119" s="89"/>
      <c r="JN119" s="89"/>
      <c r="JO119" s="89"/>
    </row>
    <row r="120" spans="1:275" s="74" customFormat="1">
      <c r="A120" s="86" t="s">
        <v>965</v>
      </c>
      <c r="B120" s="87" t="s">
        <v>473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  <c r="JC120" s="96"/>
      <c r="JD120" s="89"/>
      <c r="JE120" s="89"/>
      <c r="JF120" s="89"/>
      <c r="JG120" s="89"/>
      <c r="JH120" s="89"/>
      <c r="JI120" s="89"/>
      <c r="JJ120" s="89"/>
      <c r="JK120" s="89"/>
      <c r="JL120" s="89"/>
      <c r="JM120" s="89"/>
      <c r="JN120" s="89"/>
      <c r="JO120" s="89"/>
    </row>
    <row r="121" spans="1:275" s="74" customFormat="1">
      <c r="A121" s="86" t="s">
        <v>474</v>
      </c>
      <c r="B121" s="87" t="s">
        <v>966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  <c r="JC121" s="96"/>
      <c r="JD121" s="89"/>
      <c r="JE121" s="89"/>
      <c r="JF121" s="89"/>
      <c r="JG121" s="89"/>
      <c r="JH121" s="89"/>
      <c r="JI121" s="89"/>
      <c r="JJ121" s="89"/>
      <c r="JK121" s="89"/>
      <c r="JL121" s="89"/>
      <c r="JM121" s="89"/>
      <c r="JN121" s="89"/>
      <c r="JO121" s="89"/>
    </row>
    <row r="122" spans="1:275" s="74" customFormat="1">
      <c r="A122" s="86" t="s">
        <v>476</v>
      </c>
      <c r="B122" s="87" t="s">
        <v>477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  <c r="JC122" s="96"/>
      <c r="JD122" s="89"/>
      <c r="JE122" s="89"/>
      <c r="JF122" s="89"/>
      <c r="JG122" s="89"/>
      <c r="JH122" s="89"/>
      <c r="JI122" s="89"/>
      <c r="JJ122" s="89"/>
      <c r="JK122" s="89"/>
      <c r="JL122" s="89"/>
      <c r="JM122" s="89"/>
      <c r="JN122" s="89"/>
      <c r="JO122" s="89"/>
    </row>
    <row r="123" spans="1:275" s="74" customFormat="1">
      <c r="A123" s="86" t="s">
        <v>967</v>
      </c>
      <c r="B123" s="87" t="s">
        <v>968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  <c r="JC123" s="96"/>
      <c r="JD123" s="89"/>
      <c r="JE123" s="89"/>
      <c r="JF123" s="89"/>
      <c r="JG123" s="89"/>
      <c r="JH123" s="89"/>
      <c r="JI123" s="89"/>
      <c r="JJ123" s="89"/>
      <c r="JK123" s="89"/>
      <c r="JL123" s="89"/>
      <c r="JM123" s="89"/>
      <c r="JN123" s="89"/>
      <c r="JO123" s="89"/>
    </row>
    <row r="124" spans="1:275" s="74" customFormat="1">
      <c r="A124" s="86" t="s">
        <v>969</v>
      </c>
      <c r="B124" s="87" t="s">
        <v>481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  <c r="JC124" s="96"/>
      <c r="JD124" s="89"/>
      <c r="JE124" s="89"/>
      <c r="JF124" s="89"/>
      <c r="JG124" s="89"/>
      <c r="JH124" s="89"/>
      <c r="JI124" s="89"/>
      <c r="JJ124" s="89"/>
      <c r="JK124" s="89"/>
      <c r="JL124" s="89"/>
      <c r="JM124" s="89"/>
      <c r="JN124" s="89"/>
      <c r="JO124" s="89"/>
    </row>
    <row r="125" spans="1:275" s="74" customFormat="1">
      <c r="A125" s="94" t="s">
        <v>936</v>
      </c>
      <c r="B125" s="87" t="s">
        <v>970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96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</row>
    <row r="126" spans="1:275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  <c r="JC126" s="96"/>
      <c r="JD126" s="89"/>
      <c r="JE126" s="89"/>
      <c r="JF126" s="89"/>
      <c r="JG126" s="89"/>
      <c r="JH126" s="89"/>
      <c r="JI126" s="89"/>
      <c r="JJ126" s="89"/>
      <c r="JK126" s="89"/>
      <c r="JL126" s="89"/>
      <c r="JM126" s="89"/>
      <c r="JN126" s="89"/>
      <c r="JO126" s="89"/>
    </row>
    <row r="127" spans="1:275" s="104" customFormat="1" ht="17.25" thickBot="1">
      <c r="A127" s="9" t="s">
        <v>486</v>
      </c>
      <c r="B127" s="9" t="s">
        <v>971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0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</row>
    <row r="128" spans="1:275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6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</row>
    <row r="129" spans="1:275" s="74" customFormat="1">
      <c r="A129" s="86" t="s">
        <v>972</v>
      </c>
      <c r="B129" s="87" t="s">
        <v>489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  <c r="JC129" s="96"/>
      <c r="JD129" s="89"/>
      <c r="JE129" s="89"/>
      <c r="JF129" s="89"/>
      <c r="JG129" s="89"/>
      <c r="JH129" s="89"/>
      <c r="JI129" s="89"/>
      <c r="JJ129" s="89"/>
      <c r="JK129" s="89"/>
      <c r="JL129" s="89"/>
      <c r="JM129" s="89"/>
      <c r="JN129" s="89"/>
      <c r="JO129" s="89"/>
    </row>
    <row r="130" spans="1:275" s="74" customFormat="1">
      <c r="A130" s="86" t="s">
        <v>973</v>
      </c>
      <c r="B130" s="87" t="s">
        <v>491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  <c r="JC130" s="96"/>
      <c r="JD130" s="89"/>
      <c r="JE130" s="89"/>
      <c r="JF130" s="89"/>
      <c r="JG130" s="89"/>
      <c r="JH130" s="89"/>
      <c r="JI130" s="89"/>
      <c r="JJ130" s="89"/>
      <c r="JK130" s="89"/>
      <c r="JL130" s="89"/>
      <c r="JM130" s="89"/>
      <c r="JN130" s="89"/>
      <c r="JO130" s="89"/>
    </row>
    <row r="131" spans="1:275" s="74" customFormat="1">
      <c r="A131" s="86" t="s">
        <v>974</v>
      </c>
      <c r="B131" s="87" t="s">
        <v>975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96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</row>
    <row r="132" spans="1:275" s="74" customFormat="1">
      <c r="A132" s="86" t="s">
        <v>494</v>
      </c>
      <c r="B132" s="87" t="s">
        <v>495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96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</row>
    <row r="133" spans="1:275" s="74" customFormat="1">
      <c r="A133" s="86" t="s">
        <v>976</v>
      </c>
      <c r="B133" s="87" t="s">
        <v>497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96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</row>
    <row r="134" spans="1:275" s="74" customFormat="1">
      <c r="A134" s="86" t="s">
        <v>498</v>
      </c>
      <c r="B134" s="87" t="s">
        <v>499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  <c r="JC134" s="96"/>
      <c r="JD134" s="89"/>
      <c r="JE134" s="89"/>
      <c r="JF134" s="89"/>
      <c r="JG134" s="89"/>
      <c r="JH134" s="89"/>
      <c r="JI134" s="89"/>
      <c r="JJ134" s="89"/>
      <c r="JK134" s="89"/>
      <c r="JL134" s="89"/>
      <c r="JM134" s="89"/>
      <c r="JN134" s="89"/>
      <c r="JO134" s="89"/>
    </row>
    <row r="135" spans="1:275" s="74" customFormat="1">
      <c r="A135" s="86" t="s">
        <v>500</v>
      </c>
      <c r="B135" s="87" t="s">
        <v>501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  <c r="JC135" s="96"/>
      <c r="JD135" s="89"/>
      <c r="JE135" s="89"/>
      <c r="JF135" s="89"/>
      <c r="JG135" s="89"/>
      <c r="JH135" s="89"/>
      <c r="JI135" s="89"/>
      <c r="JJ135" s="89"/>
      <c r="JK135" s="89"/>
      <c r="JL135" s="89"/>
      <c r="JM135" s="89"/>
      <c r="JN135" s="89"/>
      <c r="JO135" s="89"/>
    </row>
    <row r="136" spans="1:275" s="74" customFormat="1">
      <c r="A136" s="86" t="s">
        <v>502</v>
      </c>
      <c r="B136" s="87" t="s">
        <v>503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96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</row>
    <row r="137" spans="1:275" s="74" customFormat="1">
      <c r="A137" s="86" t="s">
        <v>504</v>
      </c>
      <c r="B137" s="87" t="s">
        <v>505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  <c r="JC137" s="96"/>
      <c r="JD137" s="89"/>
      <c r="JE137" s="89"/>
      <c r="JF137" s="89"/>
      <c r="JG137" s="89"/>
      <c r="JH137" s="89"/>
      <c r="JI137" s="89"/>
      <c r="JJ137" s="89"/>
      <c r="JK137" s="89"/>
      <c r="JL137" s="89"/>
      <c r="JM137" s="89"/>
      <c r="JN137" s="89"/>
      <c r="JO137" s="89"/>
    </row>
    <row r="138" spans="1:275" s="74" customFormat="1">
      <c r="A138" s="86" t="s">
        <v>506</v>
      </c>
      <c r="B138" s="87" t="s">
        <v>507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96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</row>
    <row r="139" spans="1:275" s="74" customFormat="1">
      <c r="A139" s="86" t="s">
        <v>508</v>
      </c>
      <c r="B139" s="87" t="s">
        <v>509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  <c r="JC139" s="96"/>
      <c r="JD139" s="89"/>
      <c r="JE139" s="89"/>
      <c r="JF139" s="89"/>
      <c r="JG139" s="89"/>
      <c r="JH139" s="89"/>
      <c r="JI139" s="89"/>
      <c r="JJ139" s="89"/>
      <c r="JK139" s="89"/>
      <c r="JL139" s="89"/>
      <c r="JM139" s="89"/>
      <c r="JN139" s="89"/>
      <c r="JO139" s="89"/>
    </row>
    <row r="140" spans="1:275" s="74" customFormat="1">
      <c r="A140" s="86" t="s">
        <v>510</v>
      </c>
      <c r="B140" s="87" t="s">
        <v>511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  <c r="JC140" s="96"/>
      <c r="JD140" s="89"/>
      <c r="JE140" s="89"/>
      <c r="JF140" s="89"/>
      <c r="JG140" s="89"/>
      <c r="JH140" s="89"/>
      <c r="JI140" s="89"/>
      <c r="JJ140" s="89"/>
      <c r="JK140" s="89"/>
      <c r="JL140" s="89"/>
      <c r="JM140" s="89"/>
      <c r="JN140" s="89"/>
      <c r="JO140" s="89"/>
    </row>
    <row r="141" spans="1:275" s="74" customFormat="1">
      <c r="A141" s="86" t="s">
        <v>512</v>
      </c>
      <c r="B141" s="87" t="s">
        <v>513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96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</row>
    <row r="142" spans="1:275" s="74" customFormat="1">
      <c r="A142" s="86" t="s">
        <v>514</v>
      </c>
      <c r="B142" s="87" t="s">
        <v>515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  <c r="JC142" s="96"/>
      <c r="JD142" s="89"/>
      <c r="JE142" s="89"/>
      <c r="JF142" s="89"/>
      <c r="JG142" s="89"/>
      <c r="JH142" s="89"/>
      <c r="JI142" s="89"/>
      <c r="JJ142" s="89"/>
      <c r="JK142" s="89"/>
      <c r="JL142" s="89"/>
      <c r="JM142" s="89"/>
      <c r="JN142" s="89"/>
      <c r="JO142" s="89"/>
    </row>
    <row r="143" spans="1:275" s="74" customFormat="1">
      <c r="A143" s="86" t="s">
        <v>516</v>
      </c>
      <c r="B143" s="87" t="s">
        <v>517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  <c r="JC143" s="96"/>
      <c r="JD143" s="89"/>
      <c r="JE143" s="89"/>
      <c r="JF143" s="89"/>
      <c r="JG143" s="89"/>
      <c r="JH143" s="89"/>
      <c r="JI143" s="89"/>
      <c r="JJ143" s="89"/>
      <c r="JK143" s="89"/>
      <c r="JL143" s="89"/>
      <c r="JM143" s="89"/>
      <c r="JN143" s="89"/>
      <c r="JO143" s="89"/>
    </row>
    <row r="144" spans="1:275" s="74" customFormat="1">
      <c r="A144" s="86" t="s">
        <v>518</v>
      </c>
      <c r="B144" s="87" t="s">
        <v>519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  <c r="JC144" s="96"/>
      <c r="JD144" s="89"/>
      <c r="JE144" s="89"/>
      <c r="JF144" s="89"/>
      <c r="JG144" s="89"/>
      <c r="JH144" s="89"/>
      <c r="JI144" s="89"/>
      <c r="JJ144" s="89"/>
      <c r="JK144" s="89"/>
      <c r="JL144" s="89"/>
      <c r="JM144" s="89"/>
      <c r="JN144" s="89"/>
      <c r="JO144" s="89"/>
    </row>
    <row r="145" spans="1:275" s="74" customFormat="1">
      <c r="A145" s="86" t="s">
        <v>520</v>
      </c>
      <c r="B145" s="87" t="s">
        <v>521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  <c r="JC145" s="96"/>
      <c r="JD145" s="89"/>
      <c r="JE145" s="89"/>
      <c r="JF145" s="89"/>
      <c r="JG145" s="89"/>
      <c r="JH145" s="89"/>
      <c r="JI145" s="89"/>
      <c r="JJ145" s="89"/>
      <c r="JK145" s="89"/>
      <c r="JL145" s="89"/>
      <c r="JM145" s="89"/>
      <c r="JN145" s="89"/>
      <c r="JO145" s="89"/>
    </row>
    <row r="146" spans="1:275" s="74" customFormat="1">
      <c r="A146" s="86" t="s">
        <v>522</v>
      </c>
      <c r="B146" s="87" t="s">
        <v>523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  <c r="JC146" s="96"/>
      <c r="JD146" s="89"/>
      <c r="JE146" s="89"/>
      <c r="JF146" s="89"/>
      <c r="JG146" s="89"/>
      <c r="JH146" s="89"/>
      <c r="JI146" s="89"/>
      <c r="JJ146" s="89"/>
      <c r="JK146" s="89"/>
      <c r="JL146" s="89"/>
      <c r="JM146" s="89"/>
      <c r="JN146" s="89"/>
      <c r="JO146" s="89"/>
    </row>
    <row r="147" spans="1:275" s="74" customFormat="1">
      <c r="A147" s="86" t="s">
        <v>977</v>
      </c>
      <c r="B147" s="87" t="s">
        <v>525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96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</row>
    <row r="148" spans="1:275" s="74" customFormat="1">
      <c r="A148" s="86" t="s">
        <v>978</v>
      </c>
      <c r="B148" s="87" t="s">
        <v>527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  <c r="JC148" s="96"/>
      <c r="JD148" s="89"/>
      <c r="JE148" s="89"/>
      <c r="JF148" s="89"/>
      <c r="JG148" s="89"/>
      <c r="JH148" s="89"/>
      <c r="JI148" s="89"/>
      <c r="JJ148" s="89"/>
      <c r="JK148" s="89"/>
      <c r="JL148" s="89"/>
      <c r="JM148" s="89"/>
      <c r="JN148" s="89"/>
      <c r="JO148" s="89"/>
    </row>
    <row r="149" spans="1:275" s="74" customFormat="1">
      <c r="A149" s="86" t="s">
        <v>528</v>
      </c>
      <c r="B149" s="87" t="s">
        <v>529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96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</row>
    <row r="150" spans="1:275" s="74" customFormat="1">
      <c r="A150" s="86" t="s">
        <v>979</v>
      </c>
      <c r="B150" s="87" t="s">
        <v>531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  <c r="JC150" s="96"/>
      <c r="JD150" s="89"/>
      <c r="JE150" s="89"/>
      <c r="JF150" s="89"/>
      <c r="JG150" s="89"/>
      <c r="JH150" s="89"/>
      <c r="JI150" s="89"/>
      <c r="JJ150" s="89"/>
      <c r="JK150" s="89"/>
      <c r="JL150" s="89"/>
      <c r="JM150" s="89"/>
      <c r="JN150" s="89"/>
      <c r="JO150" s="89"/>
    </row>
    <row r="151" spans="1:275" s="74" customFormat="1">
      <c r="A151" s="86" t="s">
        <v>532</v>
      </c>
      <c r="B151" s="87" t="s">
        <v>533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96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</row>
    <row r="152" spans="1:275" s="74" customFormat="1">
      <c r="A152" s="86" t="s">
        <v>980</v>
      </c>
      <c r="B152" s="87" t="s">
        <v>981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  <c r="JC152" s="96"/>
      <c r="JD152" s="89"/>
      <c r="JE152" s="89"/>
      <c r="JF152" s="89"/>
      <c r="JG152" s="89"/>
      <c r="JH152" s="89"/>
      <c r="JI152" s="89"/>
      <c r="JJ152" s="89"/>
      <c r="JK152" s="89"/>
      <c r="JL152" s="89"/>
      <c r="JM152" s="89"/>
      <c r="JN152" s="89"/>
      <c r="JO152" s="89"/>
    </row>
    <row r="153" spans="1:275" s="74" customFormat="1">
      <c r="A153" s="86" t="s">
        <v>982</v>
      </c>
      <c r="B153" s="87" t="s">
        <v>983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  <c r="JC153" s="96"/>
      <c r="JD153" s="89"/>
      <c r="JE153" s="89"/>
      <c r="JF153" s="89"/>
      <c r="JG153" s="89"/>
      <c r="JH153" s="89"/>
      <c r="JI153" s="89"/>
      <c r="JJ153" s="89"/>
      <c r="JK153" s="89"/>
      <c r="JL153" s="89"/>
      <c r="JM153" s="89"/>
      <c r="JN153" s="89"/>
      <c r="JO153" s="89"/>
    </row>
    <row r="154" spans="1:275" s="74" customFormat="1">
      <c r="A154" s="86" t="s">
        <v>984</v>
      </c>
      <c r="B154" s="87" t="s">
        <v>539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  <c r="JC154" s="96"/>
      <c r="JD154" s="89"/>
      <c r="JE154" s="89"/>
      <c r="JF154" s="89"/>
      <c r="JG154" s="89"/>
      <c r="JH154" s="89"/>
      <c r="JI154" s="89"/>
      <c r="JJ154" s="89"/>
      <c r="JK154" s="89"/>
      <c r="JL154" s="89"/>
      <c r="JM154" s="89"/>
      <c r="JN154" s="89"/>
      <c r="JO154" s="89"/>
    </row>
    <row r="155" spans="1:275" s="74" customFormat="1">
      <c r="A155" s="86" t="s">
        <v>541</v>
      </c>
      <c r="B155" s="87" t="s">
        <v>542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96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</row>
    <row r="156" spans="1:275" s="74" customFormat="1">
      <c r="A156" s="86" t="s">
        <v>543</v>
      </c>
      <c r="B156" s="87" t="s">
        <v>985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  <c r="JC156" s="96"/>
      <c r="JD156" s="89"/>
      <c r="JE156" s="89"/>
      <c r="JF156" s="89"/>
      <c r="JG156" s="89"/>
      <c r="JH156" s="89"/>
      <c r="JI156" s="89"/>
      <c r="JJ156" s="89"/>
      <c r="JK156" s="89"/>
      <c r="JL156" s="89"/>
      <c r="JM156" s="89"/>
      <c r="JN156" s="89"/>
      <c r="JO156" s="89"/>
    </row>
    <row r="157" spans="1:275" s="74" customFormat="1">
      <c r="A157" s="86" t="s">
        <v>986</v>
      </c>
      <c r="B157" s="87" t="s">
        <v>987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  <c r="JC157" s="96"/>
      <c r="JD157" s="89"/>
      <c r="JE157" s="89"/>
      <c r="JF157" s="89"/>
      <c r="JG157" s="89"/>
      <c r="JH157" s="89"/>
      <c r="JI157" s="89"/>
      <c r="JJ157" s="89"/>
      <c r="JK157" s="89"/>
      <c r="JL157" s="89"/>
      <c r="JM157" s="89"/>
      <c r="JN157" s="89"/>
      <c r="JO157" s="89"/>
    </row>
    <row r="158" spans="1:275" s="74" customFormat="1">
      <c r="A158" s="86" t="s">
        <v>545</v>
      </c>
      <c r="B158" s="87" t="s">
        <v>546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  <c r="JC158" s="96"/>
      <c r="JD158" s="89"/>
      <c r="JE158" s="89"/>
      <c r="JF158" s="89"/>
      <c r="JG158" s="89"/>
      <c r="JH158" s="89"/>
      <c r="JI158" s="89"/>
      <c r="JJ158" s="89"/>
      <c r="JK158" s="89"/>
      <c r="JL158" s="89"/>
      <c r="JM158" s="89"/>
      <c r="JN158" s="89"/>
      <c r="JO158" s="89"/>
    </row>
    <row r="159" spans="1:275" s="74" customFormat="1">
      <c r="A159" s="86" t="s">
        <v>547</v>
      </c>
      <c r="B159" s="87" t="s">
        <v>548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  <c r="JC159" s="96"/>
      <c r="JD159" s="89"/>
      <c r="JE159" s="89"/>
      <c r="JF159" s="89"/>
      <c r="JG159" s="89"/>
      <c r="JH159" s="89"/>
      <c r="JI159" s="89"/>
      <c r="JJ159" s="89"/>
      <c r="JK159" s="89"/>
      <c r="JL159" s="89"/>
      <c r="JM159" s="89"/>
      <c r="JN159" s="89"/>
      <c r="JO159" s="89"/>
    </row>
    <row r="160" spans="1:275" s="74" customFormat="1">
      <c r="A160" s="86" t="s">
        <v>549</v>
      </c>
      <c r="B160" s="87" t="s">
        <v>550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  <c r="JC160" s="96"/>
      <c r="JD160" s="89"/>
      <c r="JE160" s="89"/>
      <c r="JF160" s="89"/>
      <c r="JG160" s="89"/>
      <c r="JH160" s="89"/>
      <c r="JI160" s="89"/>
      <c r="JJ160" s="89"/>
      <c r="JK160" s="89"/>
      <c r="JL160" s="89"/>
      <c r="JM160" s="89"/>
      <c r="JN160" s="89"/>
      <c r="JO160" s="89"/>
    </row>
    <row r="161" spans="1:275" s="74" customFormat="1">
      <c r="A161" s="86" t="s">
        <v>988</v>
      </c>
      <c r="B161" s="87" t="s">
        <v>552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  <c r="JC161" s="96"/>
      <c r="JD161" s="89"/>
      <c r="JE161" s="89"/>
      <c r="JF161" s="89"/>
      <c r="JG161" s="89"/>
      <c r="JH161" s="89"/>
      <c r="JI161" s="89"/>
      <c r="JJ161" s="89"/>
      <c r="JK161" s="89"/>
      <c r="JL161" s="89"/>
      <c r="JM161" s="89"/>
      <c r="JN161" s="89"/>
      <c r="JO161" s="89"/>
    </row>
    <row r="162" spans="1:275" s="74" customFormat="1">
      <c r="A162" s="86" t="s">
        <v>553</v>
      </c>
      <c r="B162" s="87" t="s">
        <v>554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  <c r="JC162" s="96"/>
      <c r="JD162" s="89"/>
      <c r="JE162" s="89"/>
      <c r="JF162" s="89"/>
      <c r="JG162" s="89"/>
      <c r="JH162" s="89"/>
      <c r="JI162" s="89"/>
      <c r="JJ162" s="89"/>
      <c r="JK162" s="89"/>
      <c r="JL162" s="89"/>
      <c r="JM162" s="89"/>
      <c r="JN162" s="89"/>
      <c r="JO162" s="89"/>
    </row>
    <row r="163" spans="1:275">
      <c r="A163" s="86" t="s">
        <v>555</v>
      </c>
      <c r="B163" s="87" t="s">
        <v>556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9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</row>
    <row r="164" spans="1:275" s="74" customFormat="1">
      <c r="A164" s="86" t="s">
        <v>989</v>
      </c>
      <c r="B164" s="87" t="s">
        <v>990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  <c r="JC164" s="96"/>
      <c r="JD164" s="89"/>
      <c r="JE164" s="89"/>
      <c r="JF164" s="89"/>
      <c r="JG164" s="89"/>
      <c r="JH164" s="89"/>
      <c r="JI164" s="89"/>
      <c r="JJ164" s="89"/>
      <c r="JK164" s="89"/>
      <c r="JL164" s="89"/>
      <c r="JM164" s="89"/>
      <c r="JN164" s="89"/>
      <c r="JO164" s="89"/>
    </row>
    <row r="165" spans="1:275" s="74" customFormat="1">
      <c r="A165" s="86" t="s">
        <v>559</v>
      </c>
      <c r="B165" s="87" t="s">
        <v>560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  <c r="JC165" s="96"/>
      <c r="JD165" s="89"/>
      <c r="JE165" s="89"/>
      <c r="JF165" s="89"/>
      <c r="JG165" s="89"/>
      <c r="JH165" s="89"/>
      <c r="JI165" s="89"/>
      <c r="JJ165" s="89"/>
      <c r="JK165" s="89"/>
      <c r="JL165" s="89"/>
      <c r="JM165" s="89"/>
      <c r="JN165" s="89"/>
      <c r="JO165" s="89"/>
    </row>
    <row r="166" spans="1:275" s="74" customFormat="1">
      <c r="A166" s="86" t="s">
        <v>991</v>
      </c>
      <c r="B166" s="87" t="s">
        <v>566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96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</row>
    <row r="167" spans="1:275" s="74" customFormat="1">
      <c r="A167" s="86" t="s">
        <v>992</v>
      </c>
      <c r="B167" s="87" t="s">
        <v>570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  <c r="JC167" s="96"/>
      <c r="JD167" s="89"/>
      <c r="JE167" s="89"/>
      <c r="JF167" s="89"/>
      <c r="JG167" s="89"/>
      <c r="JH167" s="89"/>
      <c r="JI167" s="89"/>
      <c r="JJ167" s="89"/>
      <c r="JK167" s="89"/>
      <c r="JL167" s="89"/>
      <c r="JM167" s="89"/>
      <c r="JN167" s="89"/>
      <c r="JO167" s="89"/>
    </row>
    <row r="168" spans="1:275" s="74" customFormat="1">
      <c r="A168" s="86" t="s">
        <v>993</v>
      </c>
      <c r="B168" s="87" t="s">
        <v>572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96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</row>
    <row r="169" spans="1:275" s="74" customFormat="1">
      <c r="A169" s="86" t="s">
        <v>994</v>
      </c>
      <c r="B169" s="87" t="s">
        <v>574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96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</row>
    <row r="170" spans="1:275" s="74" customFormat="1">
      <c r="A170" s="86" t="s">
        <v>575</v>
      </c>
      <c r="B170" s="87" t="s">
        <v>576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  <c r="JC170" s="96"/>
      <c r="JD170" s="89"/>
      <c r="JE170" s="89"/>
      <c r="JF170" s="89"/>
      <c r="JG170" s="89"/>
      <c r="JH170" s="89"/>
      <c r="JI170" s="89"/>
      <c r="JJ170" s="89"/>
      <c r="JK170" s="89"/>
      <c r="JL170" s="89"/>
      <c r="JM170" s="89"/>
      <c r="JN170" s="89"/>
      <c r="JO170" s="89"/>
    </row>
    <row r="171" spans="1:275" s="74" customFormat="1">
      <c r="A171" s="86" t="s">
        <v>577</v>
      </c>
      <c r="B171" s="87" t="s">
        <v>578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  <c r="JC171" s="96"/>
      <c r="JD171" s="89"/>
      <c r="JE171" s="89"/>
      <c r="JF171" s="89"/>
      <c r="JG171" s="89"/>
      <c r="JH171" s="89"/>
      <c r="JI171" s="89"/>
      <c r="JJ171" s="89"/>
      <c r="JK171" s="89"/>
      <c r="JL171" s="89"/>
      <c r="JM171" s="89"/>
      <c r="JN171" s="89"/>
      <c r="JO171" s="89"/>
    </row>
    <row r="172" spans="1:275" s="74" customFormat="1">
      <c r="A172" s="86" t="s">
        <v>579</v>
      </c>
      <c r="B172" s="87" t="s">
        <v>580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  <c r="JC172" s="96"/>
      <c r="JD172" s="89"/>
      <c r="JE172" s="89"/>
      <c r="JF172" s="89"/>
      <c r="JG172" s="89"/>
      <c r="JH172" s="89"/>
      <c r="JI172" s="89"/>
      <c r="JJ172" s="89"/>
      <c r="JK172" s="89"/>
      <c r="JL172" s="89"/>
      <c r="JM172" s="89"/>
      <c r="JN172" s="89"/>
      <c r="JO172" s="89"/>
    </row>
    <row r="173" spans="1:275" s="74" customFormat="1">
      <c r="A173" s="86" t="s">
        <v>581</v>
      </c>
      <c r="B173" s="87" t="s">
        <v>582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  <c r="JC173" s="96"/>
      <c r="JD173" s="89"/>
      <c r="JE173" s="89"/>
      <c r="JF173" s="89"/>
      <c r="JG173" s="89"/>
      <c r="JH173" s="89"/>
      <c r="JI173" s="89"/>
      <c r="JJ173" s="89"/>
      <c r="JK173" s="89"/>
      <c r="JL173" s="89"/>
      <c r="JM173" s="89"/>
      <c r="JN173" s="89"/>
      <c r="JO173" s="89"/>
    </row>
    <row r="174" spans="1:275" s="74" customFormat="1">
      <c r="A174" s="86" t="s">
        <v>995</v>
      </c>
      <c r="B174" s="87" t="s">
        <v>996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  <c r="JC174" s="96"/>
      <c r="JD174" s="89"/>
      <c r="JE174" s="89"/>
      <c r="JF174" s="89"/>
      <c r="JG174" s="89"/>
      <c r="JH174" s="89"/>
      <c r="JI174" s="89"/>
      <c r="JJ174" s="89"/>
      <c r="JK174" s="89"/>
      <c r="JL174" s="89"/>
      <c r="JM174" s="89"/>
      <c r="JN174" s="89"/>
      <c r="JO174" s="89"/>
    </row>
    <row r="175" spans="1:275" s="74" customFormat="1">
      <c r="A175" s="86" t="s">
        <v>997</v>
      </c>
      <c r="B175" s="87" t="s">
        <v>590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  <c r="JC175" s="96"/>
      <c r="JD175" s="89"/>
      <c r="JE175" s="89"/>
      <c r="JF175" s="89"/>
      <c r="JG175" s="89"/>
      <c r="JH175" s="89"/>
      <c r="JI175" s="89"/>
      <c r="JJ175" s="89"/>
      <c r="JK175" s="89"/>
      <c r="JL175" s="89"/>
      <c r="JM175" s="89"/>
      <c r="JN175" s="89"/>
      <c r="JO175" s="89"/>
    </row>
    <row r="176" spans="1:275" s="74" customFormat="1">
      <c r="A176" s="86" t="s">
        <v>998</v>
      </c>
      <c r="B176" s="87" t="s">
        <v>592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  <c r="JC176" s="96"/>
      <c r="JD176" s="89"/>
      <c r="JE176" s="89"/>
      <c r="JF176" s="89"/>
      <c r="JG176" s="89"/>
      <c r="JH176" s="89"/>
      <c r="JI176" s="89"/>
      <c r="JJ176" s="89"/>
      <c r="JK176" s="89"/>
      <c r="JL176" s="89"/>
      <c r="JM176" s="89"/>
      <c r="JN176" s="89"/>
      <c r="JO176" s="89"/>
    </row>
    <row r="177" spans="1:275" s="74" customFormat="1">
      <c r="A177" s="86" t="s">
        <v>999</v>
      </c>
      <c r="B177" s="87" t="s">
        <v>594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  <c r="JC177" s="96"/>
      <c r="JD177" s="89"/>
      <c r="JE177" s="89"/>
      <c r="JF177" s="89"/>
      <c r="JG177" s="89"/>
      <c r="JH177" s="89"/>
      <c r="JI177" s="89"/>
      <c r="JJ177" s="89"/>
      <c r="JK177" s="89"/>
      <c r="JL177" s="89"/>
      <c r="JM177" s="89"/>
      <c r="JN177" s="89"/>
      <c r="JO177" s="89"/>
    </row>
    <row r="178" spans="1:275">
      <c r="A178" s="86" t="s">
        <v>595</v>
      </c>
      <c r="B178" s="87" t="s">
        <v>596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9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</row>
    <row r="179" spans="1:275" s="74" customFormat="1">
      <c r="A179" s="86" t="s">
        <v>597</v>
      </c>
      <c r="B179" s="87" t="s">
        <v>598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  <c r="JC179" s="96"/>
      <c r="JD179" s="89"/>
      <c r="JE179" s="89"/>
      <c r="JF179" s="89"/>
      <c r="JG179" s="89"/>
      <c r="JH179" s="89"/>
      <c r="JI179" s="89"/>
      <c r="JJ179" s="89"/>
      <c r="JK179" s="89"/>
      <c r="JL179" s="89"/>
      <c r="JM179" s="89"/>
      <c r="JN179" s="89"/>
      <c r="JO179" s="89"/>
    </row>
    <row r="180" spans="1:275" s="74" customFormat="1">
      <c r="A180" s="86" t="s">
        <v>1000</v>
      </c>
      <c r="B180" s="87" t="s">
        <v>1001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96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</row>
    <row r="181" spans="1:275" s="74" customFormat="1">
      <c r="A181" s="86" t="s">
        <v>1002</v>
      </c>
      <c r="B181" s="87" t="s">
        <v>602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  <c r="JC181" s="96"/>
      <c r="JD181" s="89"/>
      <c r="JE181" s="89"/>
      <c r="JF181" s="89"/>
      <c r="JG181" s="89"/>
      <c r="JH181" s="89"/>
      <c r="JI181" s="89"/>
      <c r="JJ181" s="89"/>
      <c r="JK181" s="89"/>
      <c r="JL181" s="89"/>
      <c r="JM181" s="89"/>
      <c r="JN181" s="89"/>
      <c r="JO181" s="89"/>
    </row>
    <row r="182" spans="1:275" s="74" customFormat="1">
      <c r="A182" s="86" t="s">
        <v>936</v>
      </c>
      <c r="B182" s="87" t="s">
        <v>937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  <c r="JC182" s="96"/>
      <c r="JD182" s="89"/>
      <c r="JE182" s="89"/>
      <c r="JF182" s="89"/>
      <c r="JG182" s="89"/>
      <c r="JH182" s="89"/>
      <c r="JI182" s="89"/>
      <c r="JJ182" s="89"/>
      <c r="JK182" s="89"/>
      <c r="JL182" s="89"/>
      <c r="JM182" s="89"/>
      <c r="JN182" s="89"/>
      <c r="JO182" s="89"/>
    </row>
    <row r="183" spans="1:275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  <c r="JC183" s="96"/>
      <c r="JD183" s="89"/>
      <c r="JE183" s="89"/>
      <c r="JF183" s="89"/>
      <c r="JG183" s="89"/>
      <c r="JH183" s="89"/>
      <c r="JI183" s="89"/>
      <c r="JJ183" s="89"/>
      <c r="JK183" s="89"/>
      <c r="JL183" s="89"/>
      <c r="JM183" s="89"/>
      <c r="JN183" s="89"/>
      <c r="JO183" s="89"/>
    </row>
    <row r="184" spans="1:275" s="104" customFormat="1" ht="17.25" thickBot="1">
      <c r="A184" s="9" t="s">
        <v>607</v>
      </c>
      <c r="B184" s="9" t="s">
        <v>1003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0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</row>
    <row r="185" spans="1:275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6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93"/>
    </row>
    <row r="186" spans="1:275" s="74" customFormat="1">
      <c r="A186" s="86" t="s">
        <v>609</v>
      </c>
      <c r="B186" s="87" t="s">
        <v>1004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  <c r="JC186" s="96"/>
      <c r="JD186" s="89"/>
      <c r="JE186" s="89"/>
      <c r="JF186" s="89"/>
      <c r="JG186" s="89"/>
      <c r="JH186" s="89"/>
      <c r="JI186" s="89"/>
      <c r="JJ186" s="89"/>
      <c r="JK186" s="89"/>
      <c r="JL186" s="89"/>
      <c r="JM186" s="89"/>
      <c r="JN186" s="89"/>
      <c r="JO186" s="89"/>
    </row>
    <row r="187" spans="1:275" s="74" customFormat="1">
      <c r="A187" s="86" t="s">
        <v>611</v>
      </c>
      <c r="B187" s="87" t="s">
        <v>612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  <c r="JC187" s="96"/>
      <c r="JD187" s="89"/>
      <c r="JE187" s="89"/>
      <c r="JF187" s="89"/>
      <c r="JG187" s="89"/>
      <c r="JH187" s="89"/>
      <c r="JI187" s="89"/>
      <c r="JJ187" s="89"/>
      <c r="JK187" s="89"/>
      <c r="JL187" s="89"/>
      <c r="JM187" s="89"/>
      <c r="JN187" s="89"/>
      <c r="JO187" s="89"/>
    </row>
    <row r="188" spans="1:275" s="74" customFormat="1">
      <c r="A188" s="86" t="s">
        <v>613</v>
      </c>
      <c r="B188" s="87" t="s">
        <v>614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  <c r="JC188" s="96"/>
      <c r="JD188" s="89"/>
      <c r="JE188" s="89"/>
      <c r="JF188" s="89"/>
      <c r="JG188" s="89"/>
      <c r="JH188" s="89"/>
      <c r="JI188" s="89"/>
      <c r="JJ188" s="89"/>
      <c r="JK188" s="89"/>
      <c r="JL188" s="89"/>
      <c r="JM188" s="89"/>
      <c r="JN188" s="89"/>
      <c r="JO188" s="89"/>
    </row>
    <row r="189" spans="1:275" s="74" customFormat="1">
      <c r="A189" s="86" t="s">
        <v>615</v>
      </c>
      <c r="B189" s="87" t="s">
        <v>616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  <c r="JC189" s="96"/>
      <c r="JD189" s="89"/>
      <c r="JE189" s="89"/>
      <c r="JF189" s="89"/>
      <c r="JG189" s="89"/>
      <c r="JH189" s="89"/>
      <c r="JI189" s="89"/>
      <c r="JJ189" s="89"/>
      <c r="JK189" s="89"/>
      <c r="JL189" s="89"/>
      <c r="JM189" s="89"/>
      <c r="JN189" s="89"/>
      <c r="JO189" s="89"/>
    </row>
    <row r="190" spans="1:275" s="74" customFormat="1">
      <c r="A190" s="86" t="s">
        <v>617</v>
      </c>
      <c r="B190" s="87" t="s">
        <v>1005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96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</row>
    <row r="191" spans="1:275" s="74" customFormat="1">
      <c r="A191" s="86" t="s">
        <v>619</v>
      </c>
      <c r="B191" s="87" t="s">
        <v>620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  <c r="JC191" s="96"/>
      <c r="JD191" s="89"/>
      <c r="JE191" s="89"/>
      <c r="JF191" s="89"/>
      <c r="JG191" s="89"/>
      <c r="JH191" s="89"/>
      <c r="JI191" s="89"/>
      <c r="JJ191" s="89"/>
      <c r="JK191" s="89"/>
      <c r="JL191" s="89"/>
      <c r="JM191" s="89"/>
      <c r="JN191" s="89"/>
      <c r="JO191" s="89"/>
    </row>
    <row r="192" spans="1:275" s="74" customFormat="1">
      <c r="A192" s="86" t="s">
        <v>621</v>
      </c>
      <c r="B192" s="87" t="s">
        <v>622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  <c r="JC192" s="96"/>
      <c r="JD192" s="89"/>
      <c r="JE192" s="89"/>
      <c r="JF192" s="89"/>
      <c r="JG192" s="89"/>
      <c r="JH192" s="89"/>
      <c r="JI192" s="89"/>
      <c r="JJ192" s="89"/>
      <c r="JK192" s="89"/>
      <c r="JL192" s="89"/>
      <c r="JM192" s="89"/>
      <c r="JN192" s="89"/>
      <c r="JO192" s="89"/>
    </row>
    <row r="193" spans="1:275" s="74" customFormat="1">
      <c r="A193" s="86" t="s">
        <v>623</v>
      </c>
      <c r="B193" s="87" t="s">
        <v>624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  <c r="JC193" s="96"/>
      <c r="JD193" s="89"/>
      <c r="JE193" s="89"/>
      <c r="JF193" s="89"/>
      <c r="JG193" s="89"/>
      <c r="JH193" s="89"/>
      <c r="JI193" s="89"/>
      <c r="JJ193" s="89"/>
      <c r="JK193" s="89"/>
      <c r="JL193" s="89"/>
      <c r="JM193" s="89"/>
      <c r="JN193" s="89"/>
      <c r="JO193" s="89"/>
    </row>
    <row r="194" spans="1:275" s="74" customFormat="1">
      <c r="A194" s="86" t="s">
        <v>625</v>
      </c>
      <c r="B194" s="87" t="s">
        <v>626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  <c r="JC194" s="96"/>
      <c r="JD194" s="89"/>
      <c r="JE194" s="89"/>
      <c r="JF194" s="89"/>
      <c r="JG194" s="89"/>
      <c r="JH194" s="89"/>
      <c r="JI194" s="89"/>
      <c r="JJ194" s="89"/>
      <c r="JK194" s="89"/>
      <c r="JL194" s="89"/>
      <c r="JM194" s="89"/>
      <c r="JN194" s="89"/>
      <c r="JO194" s="89"/>
    </row>
    <row r="195" spans="1:275" s="74" customFormat="1">
      <c r="A195" s="86" t="s">
        <v>627</v>
      </c>
      <c r="B195" s="87" t="s">
        <v>1006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  <c r="JC195" s="96"/>
      <c r="JD195" s="89"/>
      <c r="JE195" s="89"/>
      <c r="JF195" s="89"/>
      <c r="JG195" s="89"/>
      <c r="JH195" s="89"/>
      <c r="JI195" s="89"/>
      <c r="JJ195" s="89"/>
      <c r="JK195" s="89"/>
      <c r="JL195" s="89"/>
      <c r="JM195" s="89"/>
      <c r="JN195" s="89"/>
      <c r="JO195" s="89"/>
    </row>
    <row r="196" spans="1:275" s="74" customFormat="1">
      <c r="A196" s="86" t="s">
        <v>629</v>
      </c>
      <c r="B196" s="87" t="s">
        <v>630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96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</row>
    <row r="197" spans="1:275" s="74" customFormat="1">
      <c r="A197" s="86" t="s">
        <v>631</v>
      </c>
      <c r="B197" s="87" t="s">
        <v>632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  <c r="JC197" s="96"/>
      <c r="JD197" s="89"/>
      <c r="JE197" s="89"/>
      <c r="JF197" s="89"/>
      <c r="JG197" s="89"/>
      <c r="JH197" s="89"/>
      <c r="JI197" s="89"/>
      <c r="JJ197" s="89"/>
      <c r="JK197" s="89"/>
      <c r="JL197" s="89"/>
      <c r="JM197" s="89"/>
      <c r="JN197" s="89"/>
      <c r="JO197" s="89"/>
    </row>
    <row r="198" spans="1:275" s="74" customFormat="1">
      <c r="A198" s="86" t="s">
        <v>633</v>
      </c>
      <c r="B198" s="87" t="s">
        <v>1007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  <c r="JC198" s="96"/>
      <c r="JD198" s="89"/>
      <c r="JE198" s="89"/>
      <c r="JF198" s="89"/>
      <c r="JG198" s="89"/>
      <c r="JH198" s="89"/>
      <c r="JI198" s="89"/>
      <c r="JJ198" s="89"/>
      <c r="JK198" s="89"/>
      <c r="JL198" s="89"/>
      <c r="JM198" s="89"/>
      <c r="JN198" s="89"/>
      <c r="JO198" s="89"/>
    </row>
    <row r="199" spans="1:275" s="74" customFormat="1">
      <c r="A199" s="86" t="s">
        <v>1008</v>
      </c>
      <c r="B199" s="87" t="s">
        <v>1009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  <c r="JC199" s="96"/>
      <c r="JD199" s="89"/>
      <c r="JE199" s="89"/>
      <c r="JF199" s="89"/>
      <c r="JG199" s="89"/>
      <c r="JH199" s="89"/>
      <c r="JI199" s="89"/>
      <c r="JJ199" s="89"/>
      <c r="JK199" s="89"/>
      <c r="JL199" s="89"/>
      <c r="JM199" s="89"/>
      <c r="JN199" s="89"/>
      <c r="JO199" s="89"/>
    </row>
    <row r="200" spans="1:275" s="74" customFormat="1">
      <c r="A200" s="86" t="s">
        <v>637</v>
      </c>
      <c r="B200" s="87" t="s">
        <v>1010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  <c r="JC200" s="96"/>
      <c r="JD200" s="89"/>
      <c r="JE200" s="89"/>
      <c r="JF200" s="89"/>
      <c r="JG200" s="89"/>
      <c r="JH200" s="89"/>
      <c r="JI200" s="89"/>
      <c r="JJ200" s="89"/>
      <c r="JK200" s="89"/>
      <c r="JL200" s="89"/>
      <c r="JM200" s="89"/>
      <c r="JN200" s="89"/>
      <c r="JO200" s="89"/>
    </row>
    <row r="201" spans="1:275" s="74" customFormat="1">
      <c r="A201" s="86" t="s">
        <v>1011</v>
      </c>
      <c r="B201" s="87" t="s">
        <v>1012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96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</row>
    <row r="202" spans="1:275" s="74" customFormat="1">
      <c r="A202" s="86" t="s">
        <v>1013</v>
      </c>
      <c r="B202" s="87" t="s">
        <v>1014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96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</row>
    <row r="203" spans="1:275" s="94" customFormat="1">
      <c r="A203" s="86" t="s">
        <v>641</v>
      </c>
      <c r="B203" s="87" t="s">
        <v>642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96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</row>
    <row r="204" spans="1:275" s="74" customFormat="1">
      <c r="A204" s="86" t="s">
        <v>1015</v>
      </c>
      <c r="B204" s="87" t="s">
        <v>644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96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</row>
    <row r="205" spans="1:275" s="74" customFormat="1">
      <c r="A205" s="86" t="s">
        <v>645</v>
      </c>
      <c r="B205" s="87" t="s">
        <v>1016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96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</row>
    <row r="206" spans="1:275" s="74" customFormat="1">
      <c r="A206" s="86" t="s">
        <v>1017</v>
      </c>
      <c r="B206" s="87" t="s">
        <v>1018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96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</row>
    <row r="207" spans="1:275" s="74" customFormat="1">
      <c r="A207" s="86" t="s">
        <v>649</v>
      </c>
      <c r="B207" s="87" t="s">
        <v>1019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96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</row>
    <row r="208" spans="1:275" s="74" customFormat="1">
      <c r="A208" s="86" t="s">
        <v>651</v>
      </c>
      <c r="B208" s="87" t="s">
        <v>1020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96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</row>
    <row r="209" spans="1:275" s="74" customFormat="1">
      <c r="A209" s="86" t="s">
        <v>1021</v>
      </c>
      <c r="B209" s="87" t="s">
        <v>654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96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</row>
    <row r="210" spans="1:275" s="74" customFormat="1">
      <c r="A210" s="86" t="s">
        <v>1022</v>
      </c>
      <c r="B210" s="87" t="s">
        <v>1023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  <c r="JC210" s="96"/>
      <c r="JD210" s="89"/>
      <c r="JE210" s="89"/>
      <c r="JF210" s="89"/>
      <c r="JG210" s="89"/>
      <c r="JH210" s="89"/>
      <c r="JI210" s="89"/>
      <c r="JJ210" s="89"/>
      <c r="JK210" s="89"/>
      <c r="JL210" s="89"/>
      <c r="JM210" s="89"/>
      <c r="JN210" s="89"/>
      <c r="JO210" s="89"/>
    </row>
    <row r="211" spans="1:275" s="74" customFormat="1">
      <c r="A211" s="86" t="s">
        <v>657</v>
      </c>
      <c r="B211" s="87" t="s">
        <v>658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  <c r="JC211" s="96"/>
      <c r="JD211" s="89"/>
      <c r="JE211" s="89"/>
      <c r="JF211" s="89"/>
      <c r="JG211" s="89"/>
      <c r="JH211" s="89"/>
      <c r="JI211" s="89"/>
      <c r="JJ211" s="89"/>
      <c r="JK211" s="89"/>
      <c r="JL211" s="89"/>
      <c r="JM211" s="89"/>
      <c r="JN211" s="89"/>
      <c r="JO211" s="89"/>
    </row>
    <row r="212" spans="1:275" s="74" customFormat="1">
      <c r="A212" s="86" t="s">
        <v>1024</v>
      </c>
      <c r="B212" s="87" t="s">
        <v>1025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  <c r="JC212" s="96"/>
      <c r="JD212" s="89"/>
      <c r="JE212" s="89"/>
      <c r="JF212" s="89"/>
      <c r="JG212" s="89"/>
      <c r="JH212" s="89"/>
      <c r="JI212" s="89"/>
      <c r="JJ212" s="89"/>
      <c r="JK212" s="89"/>
      <c r="JL212" s="89"/>
      <c r="JM212" s="89"/>
      <c r="JN212" s="89"/>
      <c r="JO212" s="89"/>
    </row>
    <row r="213" spans="1:275" s="74" customFormat="1">
      <c r="A213" s="86"/>
      <c r="B213" s="87" t="s">
        <v>1026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  <c r="JC213" s="96"/>
      <c r="JD213" s="89"/>
      <c r="JE213" s="89"/>
      <c r="JF213" s="89"/>
      <c r="JG213" s="89"/>
      <c r="JH213" s="89"/>
      <c r="JI213" s="89"/>
      <c r="JJ213" s="89"/>
      <c r="JK213" s="89"/>
      <c r="JL213" s="89"/>
      <c r="JM213" s="89"/>
      <c r="JN213" s="89"/>
      <c r="JO213" s="89"/>
    </row>
    <row r="214" spans="1:275" s="74" customFormat="1">
      <c r="A214" s="86" t="s">
        <v>936</v>
      </c>
      <c r="B214" s="87" t="s">
        <v>937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  <c r="JC214" s="96"/>
      <c r="JD214" s="89"/>
      <c r="JE214" s="89"/>
      <c r="JF214" s="89"/>
      <c r="JG214" s="89"/>
      <c r="JH214" s="89"/>
      <c r="JI214" s="89"/>
      <c r="JJ214" s="89"/>
      <c r="JK214" s="89"/>
      <c r="JL214" s="89"/>
      <c r="JM214" s="89"/>
      <c r="JN214" s="89"/>
      <c r="JO214" s="89"/>
    </row>
    <row r="215" spans="1:275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  <c r="JC215" s="96"/>
      <c r="JD215" s="89"/>
      <c r="JE215" s="89"/>
      <c r="JF215" s="89"/>
      <c r="JG215" s="89"/>
      <c r="JH215" s="89"/>
      <c r="JI215" s="89"/>
      <c r="JJ215" s="89"/>
      <c r="JK215" s="89"/>
      <c r="JL215" s="89"/>
      <c r="JM215" s="89"/>
      <c r="JN215" s="89"/>
      <c r="JO215" s="89"/>
    </row>
    <row r="216" spans="1:275" s="104" customFormat="1" ht="17.25" thickBot="1">
      <c r="A216" s="9" t="s">
        <v>668</v>
      </c>
      <c r="B216" s="9" t="s">
        <v>1027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0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</row>
    <row r="217" spans="1:275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6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93"/>
    </row>
    <row r="218" spans="1:275" s="74" customFormat="1">
      <c r="A218" s="86" t="s">
        <v>670</v>
      </c>
      <c r="B218" s="87" t="s">
        <v>671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  <c r="JC218" s="96"/>
      <c r="JD218" s="89"/>
      <c r="JE218" s="89"/>
      <c r="JF218" s="89"/>
      <c r="JG218" s="89"/>
      <c r="JH218" s="89"/>
      <c r="JI218" s="89"/>
      <c r="JJ218" s="89"/>
      <c r="JK218" s="89"/>
      <c r="JL218" s="89"/>
      <c r="JM218" s="89"/>
      <c r="JN218" s="89"/>
      <c r="JO218" s="89"/>
    </row>
    <row r="219" spans="1:275" s="74" customFormat="1">
      <c r="A219" s="86" t="s">
        <v>672</v>
      </c>
      <c r="B219" s="87" t="s">
        <v>673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  <c r="JC219" s="96"/>
      <c r="JD219" s="89"/>
      <c r="JE219" s="89"/>
      <c r="JF219" s="89"/>
      <c r="JG219" s="89"/>
      <c r="JH219" s="89"/>
      <c r="JI219" s="89"/>
      <c r="JJ219" s="89"/>
      <c r="JK219" s="89"/>
      <c r="JL219" s="89"/>
      <c r="JM219" s="89"/>
      <c r="JN219" s="89"/>
      <c r="JO219" s="89"/>
    </row>
    <row r="220" spans="1:275" s="74" customFormat="1">
      <c r="A220" s="86" t="s">
        <v>676</v>
      </c>
      <c r="B220" s="87" t="s">
        <v>1028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  <c r="JC220" s="96"/>
      <c r="JD220" s="89"/>
      <c r="JE220" s="89"/>
      <c r="JF220" s="89"/>
      <c r="JG220" s="89"/>
      <c r="JH220" s="89"/>
      <c r="JI220" s="89"/>
      <c r="JJ220" s="89"/>
      <c r="JK220" s="89"/>
      <c r="JL220" s="89"/>
      <c r="JM220" s="89"/>
      <c r="JN220" s="89"/>
      <c r="JO220" s="89"/>
    </row>
    <row r="221" spans="1:275" s="74" customFormat="1">
      <c r="A221" s="86" t="s">
        <v>678</v>
      </c>
      <c r="B221" s="87" t="s">
        <v>679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  <c r="JC221" s="96"/>
      <c r="JD221" s="89"/>
      <c r="JE221" s="89"/>
      <c r="JF221" s="89"/>
      <c r="JG221" s="89"/>
      <c r="JH221" s="89"/>
      <c r="JI221" s="89"/>
      <c r="JJ221" s="89"/>
      <c r="JK221" s="89"/>
      <c r="JL221" s="89"/>
      <c r="JM221" s="89"/>
      <c r="JN221" s="89"/>
      <c r="JO221" s="89"/>
    </row>
    <row r="222" spans="1:275" s="74" customFormat="1">
      <c r="A222" s="86" t="s">
        <v>680</v>
      </c>
      <c r="B222" s="87" t="s">
        <v>681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  <c r="JC222" s="96"/>
      <c r="JD222" s="89"/>
      <c r="JE222" s="89"/>
      <c r="JF222" s="89"/>
      <c r="JG222" s="89"/>
      <c r="JH222" s="89"/>
      <c r="JI222" s="89"/>
      <c r="JJ222" s="89"/>
      <c r="JK222" s="89"/>
      <c r="JL222" s="89"/>
      <c r="JM222" s="89"/>
      <c r="JN222" s="89"/>
      <c r="JO222" s="89"/>
    </row>
    <row r="223" spans="1:275" s="74" customFormat="1">
      <c r="A223" s="86" t="s">
        <v>682</v>
      </c>
      <c r="B223" s="87" t="s">
        <v>683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  <c r="JC223" s="96"/>
      <c r="JD223" s="89"/>
      <c r="JE223" s="89"/>
      <c r="JF223" s="89"/>
      <c r="JG223" s="89"/>
      <c r="JH223" s="89"/>
      <c r="JI223" s="89"/>
      <c r="JJ223" s="89"/>
      <c r="JK223" s="89"/>
      <c r="JL223" s="89"/>
      <c r="JM223" s="89"/>
      <c r="JN223" s="89"/>
      <c r="JO223" s="89"/>
    </row>
    <row r="224" spans="1:275" s="112" customFormat="1">
      <c r="A224" s="86" t="s">
        <v>684</v>
      </c>
      <c r="B224" s="87" t="s">
        <v>685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96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</row>
    <row r="225" spans="1:275" s="74" customFormat="1">
      <c r="A225" s="86" t="s">
        <v>686</v>
      </c>
      <c r="B225" s="87" t="s">
        <v>687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  <c r="JC225" s="96"/>
      <c r="JD225" s="89"/>
      <c r="JE225" s="89"/>
      <c r="JF225" s="89"/>
      <c r="JG225" s="89"/>
      <c r="JH225" s="89"/>
      <c r="JI225" s="89"/>
      <c r="JJ225" s="89"/>
      <c r="JK225" s="89"/>
      <c r="JL225" s="89"/>
      <c r="JM225" s="89"/>
      <c r="JN225" s="89"/>
      <c r="JO225" s="89"/>
    </row>
    <row r="226" spans="1:275" s="74" customFormat="1">
      <c r="A226" s="86" t="s">
        <v>688</v>
      </c>
      <c r="B226" s="87" t="s">
        <v>689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  <c r="JC226" s="96"/>
      <c r="JD226" s="89"/>
      <c r="JE226" s="89"/>
      <c r="JF226" s="89"/>
      <c r="JG226" s="89"/>
      <c r="JH226" s="89"/>
      <c r="JI226" s="89"/>
      <c r="JJ226" s="89"/>
      <c r="JK226" s="89"/>
      <c r="JL226" s="89"/>
      <c r="JM226" s="89"/>
      <c r="JN226" s="89"/>
      <c r="JO226" s="89"/>
    </row>
    <row r="227" spans="1:275" s="74" customFormat="1">
      <c r="A227" s="86" t="s">
        <v>690</v>
      </c>
      <c r="B227" s="87" t="s">
        <v>691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96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</row>
    <row r="228" spans="1:275" s="74" customFormat="1">
      <c r="A228" s="86" t="s">
        <v>692</v>
      </c>
      <c r="B228" s="87" t="s">
        <v>1029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  <c r="JC228" s="96"/>
      <c r="JD228" s="89"/>
      <c r="JE228" s="89"/>
      <c r="JF228" s="89"/>
      <c r="JG228" s="89"/>
      <c r="JH228" s="89"/>
      <c r="JI228" s="89"/>
      <c r="JJ228" s="89"/>
      <c r="JK228" s="89"/>
      <c r="JL228" s="89"/>
      <c r="JM228" s="89"/>
      <c r="JN228" s="89"/>
      <c r="JO228" s="89"/>
    </row>
    <row r="229" spans="1:275" s="74" customFormat="1">
      <c r="A229" s="86" t="s">
        <v>694</v>
      </c>
      <c r="B229" s="87" t="s">
        <v>695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  <c r="JC229" s="96"/>
      <c r="JD229" s="89"/>
      <c r="JE229" s="89"/>
      <c r="JF229" s="89"/>
      <c r="JG229" s="89"/>
      <c r="JH229" s="89"/>
      <c r="JI229" s="89"/>
      <c r="JJ229" s="89"/>
      <c r="JK229" s="89"/>
      <c r="JL229" s="89"/>
      <c r="JM229" s="89"/>
      <c r="JN229" s="89"/>
      <c r="JO229" s="89"/>
    </row>
    <row r="230" spans="1:275" s="74" customFormat="1">
      <c r="A230" s="86" t="s">
        <v>696</v>
      </c>
      <c r="B230" s="87" t="s">
        <v>697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  <c r="JC230" s="96"/>
      <c r="JD230" s="89"/>
      <c r="JE230" s="89"/>
      <c r="JF230" s="89"/>
      <c r="JG230" s="89"/>
      <c r="JH230" s="89"/>
      <c r="JI230" s="89"/>
      <c r="JJ230" s="89"/>
      <c r="JK230" s="89"/>
      <c r="JL230" s="89"/>
      <c r="JM230" s="89"/>
      <c r="JN230" s="89"/>
      <c r="JO230" s="89"/>
    </row>
    <row r="231" spans="1:275" s="74" customFormat="1">
      <c r="A231" s="86" t="s">
        <v>698</v>
      </c>
      <c r="B231" s="87" t="s">
        <v>699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  <c r="JC231" s="96"/>
      <c r="JD231" s="89"/>
      <c r="JE231" s="89"/>
      <c r="JF231" s="89"/>
      <c r="JG231" s="89"/>
      <c r="JH231" s="89"/>
      <c r="JI231" s="89"/>
      <c r="JJ231" s="89"/>
      <c r="JK231" s="89"/>
      <c r="JL231" s="89"/>
      <c r="JM231" s="89"/>
      <c r="JN231" s="89"/>
      <c r="JO231" s="89"/>
    </row>
    <row r="232" spans="1:275" s="74" customFormat="1">
      <c r="A232" s="86" t="s">
        <v>700</v>
      </c>
      <c r="B232" s="87" t="s">
        <v>701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  <c r="JC232" s="96"/>
      <c r="JD232" s="89"/>
      <c r="JE232" s="89"/>
      <c r="JF232" s="89"/>
      <c r="JG232" s="89"/>
      <c r="JH232" s="89"/>
      <c r="JI232" s="89"/>
      <c r="JJ232" s="89"/>
      <c r="JK232" s="89"/>
      <c r="JL232" s="89"/>
      <c r="JM232" s="89"/>
      <c r="JN232" s="89"/>
      <c r="JO232" s="89"/>
    </row>
    <row r="233" spans="1:275" s="74" customFormat="1">
      <c r="A233" s="86" t="s">
        <v>702</v>
      </c>
      <c r="B233" s="87" t="s">
        <v>703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  <c r="JC233" s="96"/>
      <c r="JD233" s="89"/>
      <c r="JE233" s="89"/>
      <c r="JF233" s="89"/>
      <c r="JG233" s="89"/>
      <c r="JH233" s="89"/>
      <c r="JI233" s="89"/>
      <c r="JJ233" s="89"/>
      <c r="JK233" s="89"/>
      <c r="JL233" s="89"/>
      <c r="JM233" s="89"/>
      <c r="JN233" s="89"/>
      <c r="JO233" s="89"/>
    </row>
    <row r="234" spans="1:275" s="74" customFormat="1">
      <c r="A234" s="86" t="s">
        <v>704</v>
      </c>
      <c r="B234" s="87" t="s">
        <v>705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  <c r="JC234" s="96"/>
      <c r="JD234" s="89"/>
      <c r="JE234" s="89"/>
      <c r="JF234" s="89"/>
      <c r="JG234" s="89"/>
      <c r="JH234" s="89"/>
      <c r="JI234" s="89"/>
      <c r="JJ234" s="89"/>
      <c r="JK234" s="89"/>
      <c r="JL234" s="89"/>
      <c r="JM234" s="89"/>
      <c r="JN234" s="89"/>
      <c r="JO234" s="89"/>
    </row>
    <row r="235" spans="1:275" s="74" customFormat="1">
      <c r="A235" s="86" t="s">
        <v>706</v>
      </c>
      <c r="B235" s="87" t="s">
        <v>707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96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</row>
    <row r="236" spans="1:275" s="74" customFormat="1">
      <c r="A236" s="86" t="s">
        <v>708</v>
      </c>
      <c r="B236" s="87" t="s">
        <v>709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  <c r="JC236" s="96"/>
      <c r="JD236" s="89"/>
      <c r="JE236" s="89"/>
      <c r="JF236" s="89"/>
      <c r="JG236" s="89"/>
      <c r="JH236" s="89"/>
      <c r="JI236" s="89"/>
      <c r="JJ236" s="89"/>
      <c r="JK236" s="89"/>
      <c r="JL236" s="89"/>
      <c r="JM236" s="89"/>
      <c r="JN236" s="89"/>
      <c r="JO236" s="89"/>
    </row>
    <row r="237" spans="1:275" s="74" customFormat="1">
      <c r="A237" s="86" t="s">
        <v>710</v>
      </c>
      <c r="B237" s="87" t="s">
        <v>711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  <c r="JC237" s="96"/>
      <c r="JD237" s="89"/>
      <c r="JE237" s="89"/>
      <c r="JF237" s="89"/>
      <c r="JG237" s="89"/>
      <c r="JH237" s="89"/>
      <c r="JI237" s="89"/>
      <c r="JJ237" s="89"/>
      <c r="JK237" s="89"/>
      <c r="JL237" s="89"/>
      <c r="JM237" s="89"/>
      <c r="JN237" s="89"/>
      <c r="JO237" s="89"/>
    </row>
    <row r="238" spans="1:275" s="74" customFormat="1">
      <c r="A238" s="86" t="s">
        <v>712</v>
      </c>
      <c r="B238" s="87" t="s">
        <v>713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  <c r="JC238" s="96"/>
      <c r="JD238" s="89"/>
      <c r="JE238" s="89"/>
      <c r="JF238" s="89"/>
      <c r="JG238" s="89"/>
      <c r="JH238" s="89"/>
      <c r="JI238" s="89"/>
      <c r="JJ238" s="89"/>
      <c r="JK238" s="89"/>
      <c r="JL238" s="89"/>
      <c r="JM238" s="89"/>
      <c r="JN238" s="89"/>
      <c r="JO238" s="89"/>
    </row>
    <row r="239" spans="1:275" s="74" customFormat="1">
      <c r="A239" s="86" t="s">
        <v>1030</v>
      </c>
      <c r="B239" s="87" t="s">
        <v>715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96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</row>
    <row r="240" spans="1:275" s="74" customFormat="1">
      <c r="A240" s="86" t="s">
        <v>716</v>
      </c>
      <c r="B240" s="87" t="s">
        <v>717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96"/>
      <c r="JD240" s="89"/>
      <c r="JE240" s="89"/>
      <c r="JF240" s="89"/>
      <c r="JG240" s="89"/>
      <c r="JH240" s="89"/>
      <c r="JI240" s="89"/>
      <c r="JJ240" s="89"/>
      <c r="JK240" s="89"/>
      <c r="JL240" s="89"/>
      <c r="JM240" s="89"/>
      <c r="JN240" s="89"/>
      <c r="JO240" s="89"/>
    </row>
    <row r="241" spans="1:275" s="74" customFormat="1">
      <c r="A241" s="86" t="s">
        <v>1031</v>
      </c>
      <c r="B241" s="87" t="s">
        <v>1032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96"/>
      <c r="JD241" s="89"/>
      <c r="JE241" s="89"/>
      <c r="JF241" s="89"/>
      <c r="JG241" s="89"/>
      <c r="JH241" s="89"/>
      <c r="JI241" s="89"/>
      <c r="JJ241" s="89"/>
      <c r="JK241" s="89"/>
      <c r="JL241" s="89"/>
      <c r="JM241" s="89"/>
      <c r="JN241" s="89"/>
      <c r="JO241" s="89"/>
    </row>
    <row r="242" spans="1:275" s="74" customFormat="1">
      <c r="A242" s="86" t="s">
        <v>1033</v>
      </c>
      <c r="B242" s="87" t="s">
        <v>721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96"/>
      <c r="JD242" s="89"/>
      <c r="JE242" s="89"/>
      <c r="JF242" s="89"/>
      <c r="JG242" s="89"/>
      <c r="JH242" s="89"/>
      <c r="JI242" s="89"/>
      <c r="JJ242" s="89"/>
      <c r="JK242" s="89"/>
      <c r="JL242" s="89"/>
      <c r="JM242" s="89"/>
      <c r="JN242" s="89"/>
      <c r="JO242" s="89"/>
    </row>
    <row r="243" spans="1:275" s="74" customFormat="1">
      <c r="A243" s="86" t="s">
        <v>722</v>
      </c>
      <c r="B243" s="87" t="s">
        <v>723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96"/>
      <c r="JD243" s="89"/>
      <c r="JE243" s="89"/>
      <c r="JF243" s="89"/>
      <c r="JG243" s="89"/>
      <c r="JH243" s="89"/>
      <c r="JI243" s="89"/>
      <c r="JJ243" s="89"/>
      <c r="JK243" s="89"/>
      <c r="JL243" s="89"/>
      <c r="JM243" s="89"/>
      <c r="JN243" s="89"/>
      <c r="JO243" s="89"/>
    </row>
    <row r="244" spans="1:275" s="74" customFormat="1">
      <c r="A244" s="86" t="s">
        <v>724</v>
      </c>
      <c r="B244" s="87" t="s">
        <v>725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96"/>
      <c r="JD244" s="89"/>
      <c r="JE244" s="89"/>
      <c r="JF244" s="89"/>
      <c r="JG244" s="89"/>
      <c r="JH244" s="89"/>
      <c r="JI244" s="89"/>
      <c r="JJ244" s="89"/>
      <c r="JK244" s="89"/>
      <c r="JL244" s="89"/>
      <c r="JM244" s="89"/>
      <c r="JN244" s="89"/>
      <c r="JO244" s="89"/>
    </row>
    <row r="245" spans="1:275" s="74" customFormat="1">
      <c r="A245" s="86" t="s">
        <v>726</v>
      </c>
      <c r="B245" s="87" t="s">
        <v>727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96"/>
      <c r="JD245" s="89"/>
      <c r="JE245" s="89"/>
      <c r="JF245" s="89"/>
      <c r="JG245" s="89"/>
      <c r="JH245" s="89"/>
      <c r="JI245" s="89"/>
      <c r="JJ245" s="89"/>
      <c r="JK245" s="89"/>
      <c r="JL245" s="89"/>
      <c r="JM245" s="89"/>
      <c r="JN245" s="89"/>
      <c r="JO245" s="89"/>
    </row>
    <row r="246" spans="1:275" s="74" customFormat="1">
      <c r="A246" s="86" t="s">
        <v>1034</v>
      </c>
      <c r="B246" s="87" t="s">
        <v>729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96"/>
      <c r="JD246" s="89"/>
      <c r="JE246" s="89"/>
      <c r="JF246" s="89"/>
      <c r="JG246" s="89"/>
      <c r="JH246" s="89"/>
      <c r="JI246" s="89"/>
      <c r="JJ246" s="89"/>
      <c r="JK246" s="89"/>
      <c r="JL246" s="89"/>
      <c r="JM246" s="89"/>
      <c r="JN246" s="89"/>
      <c r="JO246" s="89"/>
    </row>
    <row r="247" spans="1:275" s="74" customFormat="1">
      <c r="A247" s="86" t="s">
        <v>1035</v>
      </c>
      <c r="B247" s="87" t="s">
        <v>1036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96"/>
      <c r="JD247" s="89"/>
      <c r="JE247" s="89"/>
      <c r="JF247" s="89"/>
      <c r="JG247" s="89"/>
      <c r="JH247" s="89"/>
      <c r="JI247" s="89"/>
      <c r="JJ247" s="89"/>
      <c r="JK247" s="89"/>
      <c r="JL247" s="89"/>
      <c r="JM247" s="89"/>
      <c r="JN247" s="89"/>
      <c r="JO247" s="89"/>
    </row>
    <row r="248" spans="1:275" s="74" customFormat="1">
      <c r="A248" s="86" t="s">
        <v>732</v>
      </c>
      <c r="B248" s="87" t="s">
        <v>733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96"/>
      <c r="JD248" s="89"/>
      <c r="JE248" s="89"/>
      <c r="JF248" s="89"/>
      <c r="JG248" s="89"/>
      <c r="JH248" s="89"/>
      <c r="JI248" s="89"/>
      <c r="JJ248" s="89"/>
      <c r="JK248" s="89"/>
      <c r="JL248" s="89"/>
      <c r="JM248" s="89"/>
      <c r="JN248" s="89"/>
      <c r="JO248" s="89"/>
    </row>
    <row r="249" spans="1:275" s="74" customFormat="1">
      <c r="A249" s="86" t="s">
        <v>736</v>
      </c>
      <c r="B249" s="87" t="s">
        <v>737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96"/>
      <c r="JD249" s="89"/>
      <c r="JE249" s="89"/>
      <c r="JF249" s="89"/>
      <c r="JG249" s="89"/>
      <c r="JH249" s="89"/>
      <c r="JI249" s="89"/>
      <c r="JJ249" s="89"/>
      <c r="JK249" s="89"/>
      <c r="JL249" s="89"/>
      <c r="JM249" s="89"/>
      <c r="JN249" s="89"/>
      <c r="JO249" s="89"/>
    </row>
    <row r="250" spans="1:275" s="74" customFormat="1">
      <c r="A250" s="86" t="s">
        <v>738</v>
      </c>
      <c r="B250" s="87" t="s">
        <v>739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96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</row>
    <row r="251" spans="1:275" s="74" customFormat="1">
      <c r="A251" s="86" t="s">
        <v>740</v>
      </c>
      <c r="B251" s="87" t="s">
        <v>741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96"/>
      <c r="JD251" s="89"/>
      <c r="JE251" s="89"/>
      <c r="JF251" s="89"/>
      <c r="JG251" s="89"/>
      <c r="JH251" s="89"/>
      <c r="JI251" s="89"/>
      <c r="JJ251" s="89"/>
      <c r="JK251" s="89"/>
      <c r="JL251" s="89"/>
      <c r="JM251" s="89"/>
      <c r="JN251" s="89"/>
      <c r="JO251" s="89"/>
    </row>
    <row r="252" spans="1:275" s="74" customFormat="1">
      <c r="A252" s="86" t="s">
        <v>742</v>
      </c>
      <c r="B252" s="87" t="s">
        <v>1037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96"/>
      <c r="JD252" s="89"/>
      <c r="JE252" s="89"/>
      <c r="JF252" s="89"/>
      <c r="JG252" s="89"/>
      <c r="JH252" s="89"/>
      <c r="JI252" s="89"/>
      <c r="JJ252" s="89"/>
      <c r="JK252" s="89"/>
      <c r="JL252" s="89"/>
      <c r="JM252" s="89"/>
      <c r="JN252" s="89"/>
      <c r="JO252" s="89"/>
    </row>
    <row r="253" spans="1:275" s="74" customFormat="1">
      <c r="A253" s="86" t="s">
        <v>744</v>
      </c>
      <c r="B253" s="87" t="s">
        <v>745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96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</row>
    <row r="254" spans="1:275" s="74" customFormat="1">
      <c r="A254" s="86" t="s">
        <v>1038</v>
      </c>
      <c r="B254" s="87" t="s">
        <v>747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96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</row>
    <row r="255" spans="1:275" s="94" customFormat="1">
      <c r="A255" s="86" t="s">
        <v>748</v>
      </c>
      <c r="B255" s="87" t="s">
        <v>749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  <c r="JC255" s="96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</row>
    <row r="256" spans="1:275" s="74" customFormat="1">
      <c r="A256" s="86" t="s">
        <v>1039</v>
      </c>
      <c r="B256" s="87" t="s">
        <v>1040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96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</row>
    <row r="257" spans="1:275" s="74" customFormat="1">
      <c r="A257" s="86" t="s">
        <v>1041</v>
      </c>
      <c r="B257" s="87" t="s">
        <v>753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96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</row>
    <row r="258" spans="1:275">
      <c r="A258" s="86" t="s">
        <v>754</v>
      </c>
      <c r="B258" s="87" t="s">
        <v>1042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  <c r="JC258" s="96"/>
      <c r="JD258" s="106"/>
      <c r="JE258" s="106"/>
      <c r="JF258" s="106"/>
      <c r="JG258" s="106"/>
      <c r="JH258" s="106"/>
      <c r="JI258" s="106"/>
      <c r="JJ258" s="106"/>
      <c r="JK258" s="106"/>
      <c r="JL258" s="106"/>
      <c r="JM258" s="106"/>
      <c r="JN258" s="106"/>
      <c r="JO258" s="106"/>
    </row>
    <row r="259" spans="1:275">
      <c r="A259" s="86" t="s">
        <v>755</v>
      </c>
      <c r="B259" s="87" t="s">
        <v>1043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  <c r="JC259" s="96"/>
      <c r="JD259" s="106"/>
      <c r="JE259" s="106"/>
      <c r="JF259" s="106"/>
      <c r="JG259" s="106"/>
      <c r="JH259" s="106"/>
      <c r="JI259" s="106"/>
      <c r="JJ259" s="106"/>
      <c r="JK259" s="106"/>
      <c r="JL259" s="106"/>
      <c r="JM259" s="106"/>
      <c r="JN259" s="106"/>
      <c r="JO259" s="106"/>
    </row>
    <row r="260" spans="1:275">
      <c r="A260" s="86" t="s">
        <v>757</v>
      </c>
      <c r="B260" s="87" t="s">
        <v>758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  <c r="JC260" s="96"/>
      <c r="JD260" s="106"/>
      <c r="JE260" s="106"/>
      <c r="JF260" s="106"/>
      <c r="JG260" s="106"/>
      <c r="JH260" s="106"/>
      <c r="JI260" s="106"/>
      <c r="JJ260" s="106"/>
      <c r="JK260" s="106"/>
      <c r="JL260" s="106"/>
      <c r="JM260" s="106"/>
      <c r="JN260" s="106"/>
      <c r="JO260" s="106"/>
    </row>
    <row r="261" spans="1:275">
      <c r="A261" s="86" t="s">
        <v>759</v>
      </c>
      <c r="B261" s="87" t="s">
        <v>760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  <c r="JC261" s="96"/>
      <c r="JD261" s="106"/>
      <c r="JE261" s="106"/>
      <c r="JF261" s="106"/>
      <c r="JG261" s="106"/>
      <c r="JH261" s="106"/>
      <c r="JI261" s="106"/>
      <c r="JJ261" s="106"/>
      <c r="JK261" s="106"/>
      <c r="JL261" s="106"/>
      <c r="JM261" s="106"/>
      <c r="JN261" s="106"/>
      <c r="JO261" s="106"/>
    </row>
    <row r="262" spans="1:275">
      <c r="A262" s="86" t="s">
        <v>761</v>
      </c>
      <c r="B262" s="87" t="s">
        <v>762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  <c r="JC262" s="96"/>
      <c r="JD262" s="106"/>
      <c r="JE262" s="106"/>
      <c r="JF262" s="106"/>
      <c r="JG262" s="106"/>
      <c r="JH262" s="106"/>
      <c r="JI262" s="106"/>
      <c r="JJ262" s="106"/>
      <c r="JK262" s="106"/>
      <c r="JL262" s="106"/>
      <c r="JM262" s="106"/>
      <c r="JN262" s="106"/>
      <c r="JO262" s="106"/>
    </row>
    <row r="263" spans="1:275">
      <c r="A263" s="86" t="s">
        <v>763</v>
      </c>
      <c r="B263" s="87" t="s">
        <v>1044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  <c r="JC263" s="96"/>
      <c r="JD263" s="106"/>
      <c r="JE263" s="106"/>
      <c r="JF263" s="106"/>
      <c r="JG263" s="106"/>
      <c r="JH263" s="106"/>
      <c r="JI263" s="106"/>
      <c r="JJ263" s="106"/>
      <c r="JK263" s="106"/>
      <c r="JL263" s="106"/>
      <c r="JM263" s="106"/>
      <c r="JN263" s="106"/>
      <c r="JO263" s="106"/>
    </row>
    <row r="264" spans="1:275" s="74" customFormat="1">
      <c r="A264" s="86" t="s">
        <v>765</v>
      </c>
      <c r="B264" s="87" t="s">
        <v>766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  <c r="JC264" s="96"/>
      <c r="JD264" s="89"/>
      <c r="JE264" s="89"/>
      <c r="JF264" s="89"/>
      <c r="JG264" s="89"/>
      <c r="JH264" s="89"/>
      <c r="JI264" s="89"/>
      <c r="JJ264" s="89"/>
      <c r="JK264" s="89"/>
      <c r="JL264" s="89"/>
      <c r="JM264" s="89"/>
      <c r="JN264" s="89"/>
      <c r="JO264" s="89"/>
    </row>
    <row r="265" spans="1:275" s="74" customFormat="1">
      <c r="A265" s="86" t="s">
        <v>767</v>
      </c>
      <c r="B265" s="87" t="s">
        <v>768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  <c r="JC265" s="96"/>
      <c r="JD265" s="89"/>
      <c r="JE265" s="89"/>
      <c r="JF265" s="89"/>
      <c r="JG265" s="89"/>
      <c r="JH265" s="89"/>
      <c r="JI265" s="89"/>
      <c r="JJ265" s="89"/>
      <c r="JK265" s="89"/>
      <c r="JL265" s="89"/>
      <c r="JM265" s="89"/>
      <c r="JN265" s="89"/>
      <c r="JO265" s="89"/>
    </row>
    <row r="266" spans="1:275" s="74" customFormat="1">
      <c r="A266" s="86" t="s">
        <v>1045</v>
      </c>
      <c r="B266" s="87" t="s">
        <v>1046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  <c r="JC266" s="96"/>
      <c r="JD266" s="89"/>
      <c r="JE266" s="89"/>
      <c r="JF266" s="89"/>
      <c r="JG266" s="89"/>
      <c r="JH266" s="89"/>
      <c r="JI266" s="89"/>
      <c r="JJ266" s="89"/>
      <c r="JK266" s="89"/>
      <c r="JL266" s="89"/>
      <c r="JM266" s="89"/>
      <c r="JN266" s="89"/>
      <c r="JO266" s="89"/>
    </row>
    <row r="267" spans="1:275" s="74" customFormat="1">
      <c r="A267" s="86" t="s">
        <v>771</v>
      </c>
      <c r="B267" s="87" t="s">
        <v>772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  <c r="JC267" s="96"/>
      <c r="JD267" s="89"/>
      <c r="JE267" s="89"/>
      <c r="JF267" s="89"/>
      <c r="JG267" s="89"/>
      <c r="JH267" s="89"/>
      <c r="JI267" s="89"/>
      <c r="JJ267" s="89"/>
      <c r="JK267" s="89"/>
      <c r="JL267" s="89"/>
      <c r="JM267" s="89"/>
      <c r="JN267" s="89"/>
      <c r="JO267" s="89"/>
    </row>
    <row r="268" spans="1:275" s="74" customFormat="1">
      <c r="A268" s="86" t="s">
        <v>773</v>
      </c>
      <c r="B268" s="87" t="s">
        <v>1047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  <c r="JC268" s="96"/>
      <c r="JD268" s="89"/>
      <c r="JE268" s="89"/>
      <c r="JF268" s="89"/>
      <c r="JG268" s="89"/>
      <c r="JH268" s="89"/>
      <c r="JI268" s="89"/>
      <c r="JJ268" s="89"/>
      <c r="JK268" s="89"/>
      <c r="JL268" s="89"/>
      <c r="JM268" s="89"/>
      <c r="JN268" s="89"/>
      <c r="JO268" s="89"/>
    </row>
    <row r="269" spans="1:275" s="74" customFormat="1">
      <c r="A269" s="86" t="s">
        <v>1048</v>
      </c>
      <c r="B269" s="87" t="s">
        <v>1049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  <c r="JC269" s="96"/>
      <c r="JD269" s="89"/>
      <c r="JE269" s="89"/>
      <c r="JF269" s="89"/>
      <c r="JG269" s="89"/>
      <c r="JH269" s="89"/>
      <c r="JI269" s="89"/>
      <c r="JJ269" s="89"/>
      <c r="JK269" s="89"/>
      <c r="JL269" s="89"/>
      <c r="JM269" s="89"/>
      <c r="JN269" s="89"/>
      <c r="JO269" s="89"/>
    </row>
    <row r="270" spans="1:275" s="74" customFormat="1">
      <c r="A270" s="86" t="s">
        <v>777</v>
      </c>
      <c r="B270" s="87" t="s">
        <v>778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  <c r="JC270" s="96"/>
      <c r="JD270" s="89"/>
      <c r="JE270" s="89"/>
      <c r="JF270" s="89"/>
      <c r="JG270" s="89"/>
      <c r="JH270" s="89"/>
      <c r="JI270" s="89"/>
      <c r="JJ270" s="89"/>
      <c r="JK270" s="89"/>
      <c r="JL270" s="89"/>
      <c r="JM270" s="89"/>
      <c r="JN270" s="89"/>
      <c r="JO270" s="89"/>
    </row>
    <row r="271" spans="1:275" s="74" customFormat="1">
      <c r="A271" s="86" t="s">
        <v>1050</v>
      </c>
      <c r="B271" s="87" t="s">
        <v>780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  <c r="JC271" s="96"/>
      <c r="JD271" s="89"/>
      <c r="JE271" s="89"/>
      <c r="JF271" s="89"/>
      <c r="JG271" s="89"/>
      <c r="JH271" s="89"/>
      <c r="JI271" s="89"/>
      <c r="JJ271" s="89"/>
      <c r="JK271" s="89"/>
      <c r="JL271" s="89"/>
      <c r="JM271" s="89"/>
      <c r="JN271" s="89"/>
      <c r="JO271" s="89"/>
    </row>
    <row r="272" spans="1:275" s="74" customFormat="1">
      <c r="A272" s="86" t="s">
        <v>781</v>
      </c>
      <c r="B272" s="87" t="s">
        <v>1051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96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</row>
    <row r="273" spans="1:275" s="74" customFormat="1">
      <c r="A273" s="86" t="s">
        <v>783</v>
      </c>
      <c r="B273" s="87" t="s">
        <v>784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  <c r="JC273" s="96"/>
      <c r="JD273" s="89"/>
      <c r="JE273" s="89"/>
      <c r="JF273" s="89"/>
      <c r="JG273" s="89"/>
      <c r="JH273" s="89"/>
      <c r="JI273" s="89"/>
      <c r="JJ273" s="89"/>
      <c r="JK273" s="89"/>
      <c r="JL273" s="89"/>
      <c r="JM273" s="89"/>
      <c r="JN273" s="89"/>
      <c r="JO273" s="89"/>
    </row>
    <row r="274" spans="1:275" s="74" customFormat="1">
      <c r="A274" s="86" t="s">
        <v>1052</v>
      </c>
      <c r="B274" s="87" t="s">
        <v>1053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  <c r="JC274" s="96"/>
      <c r="JD274" s="89"/>
      <c r="JE274" s="89"/>
      <c r="JF274" s="89"/>
      <c r="JG274" s="89"/>
      <c r="JH274" s="89"/>
      <c r="JI274" s="89"/>
      <c r="JJ274" s="89"/>
      <c r="JK274" s="89"/>
      <c r="JL274" s="89"/>
      <c r="JM274" s="89"/>
      <c r="JN274" s="89"/>
      <c r="JO274" s="89"/>
    </row>
    <row r="275" spans="1:275" s="74" customFormat="1">
      <c r="A275" s="86" t="s">
        <v>785</v>
      </c>
      <c r="B275" s="87" t="s">
        <v>1054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  <c r="JC275" s="96"/>
      <c r="JD275" s="89"/>
      <c r="JE275" s="89"/>
      <c r="JF275" s="89"/>
      <c r="JG275" s="89"/>
      <c r="JH275" s="89"/>
      <c r="JI275" s="89"/>
      <c r="JJ275" s="89"/>
      <c r="JK275" s="89"/>
      <c r="JL275" s="89"/>
      <c r="JM275" s="89"/>
      <c r="JN275" s="89"/>
      <c r="JO275" s="89"/>
    </row>
    <row r="276" spans="1:275" s="74" customFormat="1">
      <c r="A276" s="86" t="s">
        <v>1055</v>
      </c>
      <c r="B276" s="87" t="s">
        <v>1056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  <c r="JC276" s="96"/>
      <c r="JD276" s="89"/>
      <c r="JE276" s="89"/>
      <c r="JF276" s="89"/>
      <c r="JG276" s="89"/>
      <c r="JH276" s="89"/>
      <c r="JI276" s="89"/>
      <c r="JJ276" s="89"/>
      <c r="JK276" s="89"/>
      <c r="JL276" s="89"/>
      <c r="JM276" s="89"/>
      <c r="JN276" s="89"/>
      <c r="JO276" s="89"/>
    </row>
    <row r="277" spans="1:275" s="74" customFormat="1">
      <c r="A277" s="86" t="s">
        <v>789</v>
      </c>
      <c r="B277" s="87" t="s">
        <v>790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  <c r="JC277" s="96"/>
      <c r="JD277" s="89"/>
      <c r="JE277" s="89"/>
      <c r="JF277" s="89"/>
      <c r="JG277" s="89"/>
      <c r="JH277" s="89"/>
      <c r="JI277" s="89"/>
      <c r="JJ277" s="89"/>
      <c r="JK277" s="89"/>
      <c r="JL277" s="89"/>
      <c r="JM277" s="89"/>
      <c r="JN277" s="89"/>
      <c r="JO277" s="89"/>
    </row>
    <row r="278" spans="1:275" s="74" customFormat="1">
      <c r="A278" s="86" t="s">
        <v>1057</v>
      </c>
      <c r="B278" s="87" t="s">
        <v>1058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  <c r="JC278" s="96"/>
      <c r="JD278" s="89"/>
      <c r="JE278" s="89"/>
      <c r="JF278" s="89"/>
      <c r="JG278" s="89"/>
      <c r="JH278" s="89"/>
      <c r="JI278" s="89"/>
      <c r="JJ278" s="89"/>
      <c r="JK278" s="89"/>
      <c r="JL278" s="89"/>
      <c r="JM278" s="89"/>
      <c r="JN278" s="89"/>
      <c r="JO278" s="89"/>
    </row>
    <row r="279" spans="1:275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  <c r="JC279" s="96"/>
      <c r="JD279" s="89"/>
      <c r="JE279" s="89"/>
      <c r="JF279" s="89"/>
      <c r="JG279" s="89"/>
      <c r="JH279" s="89"/>
      <c r="JI279" s="89"/>
      <c r="JJ279" s="89"/>
      <c r="JK279" s="89"/>
      <c r="JL279" s="89"/>
      <c r="JM279" s="89"/>
      <c r="JN279" s="89"/>
      <c r="JO279" s="89"/>
    </row>
    <row r="280" spans="1:275" s="94" customFormat="1">
      <c r="A280" s="113" t="s">
        <v>1059</v>
      </c>
      <c r="B280" s="114" t="s">
        <v>1060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  <c r="JC280" s="118"/>
      <c r="JD280" s="116"/>
      <c r="JE280" s="116"/>
      <c r="JF280" s="116"/>
      <c r="JG280" s="116"/>
      <c r="JH280" s="116"/>
      <c r="JI280" s="116"/>
      <c r="JJ280" s="116"/>
      <c r="JK280" s="116"/>
      <c r="JL280" s="116"/>
      <c r="JM280" s="116"/>
      <c r="JN280" s="116"/>
      <c r="JO280" s="116"/>
    </row>
    <row r="281" spans="1:275">
      <c r="A281" s="76" t="s">
        <v>1061</v>
      </c>
      <c r="U281" s="121"/>
      <c r="AH281" s="121"/>
      <c r="AU281" s="121"/>
      <c r="BH281" s="121"/>
    </row>
    <row r="282" spans="1:275">
      <c r="U282" s="121"/>
      <c r="AH282" s="121"/>
      <c r="AU282" s="121"/>
      <c r="BH282" s="121"/>
    </row>
    <row r="283" spans="1:275">
      <c r="U283" s="121"/>
      <c r="AH283" s="121"/>
      <c r="AU283" s="121"/>
      <c r="BH283" s="121"/>
    </row>
    <row r="284" spans="1:275">
      <c r="U284" s="121"/>
      <c r="AH284" s="121"/>
      <c r="AU284" s="121"/>
      <c r="BH284" s="121"/>
    </row>
    <row r="285" spans="1:275">
      <c r="U285" s="121"/>
      <c r="AH285" s="121"/>
      <c r="AU285" s="121"/>
      <c r="BH285" s="121"/>
    </row>
    <row r="286" spans="1:275">
      <c r="U286" s="121"/>
      <c r="AH286" s="121"/>
      <c r="AU286" s="121"/>
      <c r="BH286" s="121"/>
    </row>
    <row r="287" spans="1:275">
      <c r="U287" s="121"/>
      <c r="AH287" s="121"/>
      <c r="AU287" s="121"/>
      <c r="BH287" s="121"/>
    </row>
    <row r="288" spans="1:275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2017-06-21T01:41:20Z</dcterms:modified>
</cp:coreProperties>
</file>