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85" yWindow="-15" windowWidth="7200" windowHeight="12045"/>
  </bookViews>
  <sheets>
    <sheet name="입국" sheetId="1" r:id="rId1"/>
    <sheet name="출국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JA4" i="2"/>
  <c r="JB291" i="1"/>
  <c r="JB44"/>
  <c r="JB43"/>
  <c r="JB71" l="1"/>
  <c r="JB45"/>
  <c r="JB9" s="1"/>
  <c r="JB46"/>
  <c r="JB226"/>
  <c r="JB130"/>
  <c r="JB193"/>
  <c r="JB6" l="1"/>
  <c r="JB4" s="1"/>
  <c r="IZ291"/>
  <c r="IZ44"/>
  <c r="IZ43"/>
  <c r="JA291"/>
  <c r="JA44"/>
  <c r="JA43"/>
  <c r="JA193" l="1"/>
  <c r="JA71"/>
  <c r="JA130"/>
  <c r="JA226"/>
  <c r="JA46"/>
  <c r="JA45"/>
  <c r="JA9" s="1"/>
  <c r="JA6" l="1"/>
  <c r="JA4" s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C4" s="1"/>
  <c r="ID4"/>
  <c r="IB4"/>
  <c r="IA4"/>
  <c r="HZ4"/>
  <c r="HY4"/>
  <c r="HX4"/>
  <c r="HW4"/>
  <c r="HV4"/>
  <c r="HU4"/>
  <c r="HT4"/>
  <c r="HS4"/>
  <c r="HR4"/>
  <c r="HQ4"/>
  <c r="HP4"/>
  <c r="HO4"/>
  <c r="HN4"/>
  <c r="HH4"/>
  <c r="HG4"/>
  <c r="HF4"/>
  <c r="HE4"/>
  <c r="HD4"/>
  <c r="HC4"/>
  <c r="HB4"/>
  <c r="HA4"/>
  <c r="GZ4"/>
  <c r="GW4"/>
  <c r="GV4"/>
  <c r="GU4"/>
  <c r="GT4"/>
  <c r="GS4"/>
  <c r="GP4" s="1"/>
  <c r="GK4"/>
  <c r="GJ4"/>
  <c r="GI4"/>
  <c r="GH4"/>
  <c r="GC4" s="1"/>
  <c r="GF4"/>
  <c r="GA4"/>
  <c r="FZ4"/>
  <c r="FY4"/>
  <c r="FX4"/>
  <c r="FW4"/>
  <c r="FV4"/>
  <c r="FU4"/>
  <c r="FT4"/>
  <c r="FS4"/>
  <c r="FR4"/>
  <c r="FP4" s="1"/>
  <c r="FQ4"/>
  <c r="FO4"/>
  <c r="FM4"/>
  <c r="FC4" s="1"/>
  <c r="FL4"/>
  <c r="EU4"/>
  <c r="EP4" s="1"/>
  <c r="EK4"/>
  <c r="EI4"/>
  <c r="EH4"/>
  <c r="EG4"/>
  <c r="EF4"/>
  <c r="EE4"/>
  <c r="ED4"/>
  <c r="EC4" s="1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49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D226" s="1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 s="1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 s="1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Q179" s="1"/>
  <c r="FR179"/>
  <c r="FP179"/>
  <c r="FO179"/>
  <c r="FD179" s="1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D71" s="1"/>
  <c r="FC71"/>
  <c r="FB71"/>
  <c r="FA71"/>
  <c r="EZ71"/>
  <c r="EY71"/>
  <c r="EX71"/>
  <c r="EW71"/>
  <c r="EV71"/>
  <c r="ER71"/>
  <c r="EQ71" s="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B9" s="1"/>
  <c r="HB6" s="1"/>
  <c r="HB4" s="1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D45" s="1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L9" s="1"/>
  <c r="EL6" s="1"/>
  <c r="EL4" s="1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D36" s="1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D36" s="1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FO6" l="1"/>
  <c r="FO4" s="1"/>
  <c r="FJ6"/>
  <c r="FJ4" s="1"/>
  <c r="FN6"/>
  <c r="FN4" s="1"/>
  <c r="FF6"/>
  <c r="FT9"/>
  <c r="FT6" s="1"/>
  <c r="FT4" s="1"/>
  <c r="EU6"/>
  <c r="EU4" s="1"/>
  <c r="FD45"/>
  <c r="GD46"/>
  <c r="FQ71"/>
  <c r="GK6"/>
  <c r="GK4" s="1"/>
  <c r="FO130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D6" s="1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FQ6"/>
  <c r="ER6"/>
  <c r="EQ130"/>
  <c r="EJ6"/>
  <c r="EJ4" s="1"/>
  <c r="EQ9"/>
  <c r="GQ130"/>
  <c r="EQ45"/>
  <c r="HE6"/>
  <c r="GT9"/>
  <c r="GT6" s="1"/>
  <c r="GQ179"/>
  <c r="FQ9"/>
  <c r="FQ13"/>
  <c r="EQ179"/>
  <c r="GQ45"/>
  <c r="FD4" l="1"/>
  <c r="GD6"/>
  <c r="FQ4"/>
  <c r="IR6"/>
  <c r="IR4" s="1"/>
  <c r="HD6"/>
  <c r="HE4"/>
  <c r="HD4" s="1"/>
  <c r="GQ6"/>
  <c r="GT4"/>
  <c r="GQ4" s="1"/>
  <c r="GQ9"/>
  <c r="EQ6"/>
  <c r="ER4"/>
  <c r="EQ4" s="1"/>
  <c r="IZ9" l="1"/>
  <c r="IQ13"/>
  <c r="IZ6" l="1"/>
  <c r="IQ9"/>
  <c r="IQ6" l="1"/>
  <c r="IZ4"/>
  <c r="IQ4" s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<sst xmlns="http://schemas.openxmlformats.org/spreadsheetml/2006/main" count="2013" uniqueCount="1271">
  <si>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</si>
  <si>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</si>
  <si>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</si>
  <si>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</si>
  <si>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</si>
  <si>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</si>
  <si>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</si>
  <si>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</si>
  <si>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</si>
  <si>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</si>
  <si>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</si>
  <si>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</si>
  <si>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</si>
  <si>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</si>
  <si>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</si>
  <si>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</si>
  <si>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</si>
  <si>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</si>
  <si>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</si>
  <si>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</si>
  <si>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</si>
  <si>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</si>
  <si>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</si>
  <si>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</si>
  <si>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</si>
  <si>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</si>
  <si>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</si>
  <si>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</si>
  <si>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</si>
  <si>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</si>
  <si>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</si>
  <si>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</si>
  <si>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</si>
  <si>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</si>
  <si>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</si>
  <si>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</si>
  <si>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</si>
  <si>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</si>
  <si>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</si>
  <si>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</si>
  <si>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</si>
  <si>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</si>
  <si>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</si>
  <si>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</si>
  <si>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</si>
  <si>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</si>
  <si>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</si>
  <si>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</si>
  <si>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</si>
  <si>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</si>
  <si>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</si>
  <si>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</si>
  <si>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</si>
  <si>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</si>
  <si>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</si>
  <si>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</si>
  <si>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</si>
  <si>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</si>
  <si>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</si>
  <si>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</si>
  <si>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</si>
  <si>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</si>
  <si>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</si>
  <si>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</si>
  <si>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</si>
  <si>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</si>
  <si>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</si>
  <si>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</si>
  <si>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</si>
  <si>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</si>
  <si>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</si>
  <si>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</si>
  <si>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</si>
  <si>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</si>
  <si>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</si>
  <si>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</si>
  <si>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</si>
  <si>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</si>
  <si>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</si>
  <si>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</si>
  <si>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</si>
  <si>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</si>
  <si>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</si>
  <si>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</si>
  <si>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</si>
  <si>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</si>
  <si>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</si>
  <si>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</si>
  <si>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</si>
  <si>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</si>
  <si>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</si>
  <si>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</si>
  <si>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</si>
  <si>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</si>
  <si>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</si>
  <si>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</si>
  <si>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</si>
  <si>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</si>
  <si>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</si>
  <si>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</si>
  <si>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</si>
  <si>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</si>
  <si>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</si>
  <si>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</si>
  <si>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</si>
  <si>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</si>
  <si>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</si>
  <si>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</si>
  <si>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</si>
  <si>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</si>
  <si>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</si>
  <si>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</si>
  <si>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</si>
  <si>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</si>
  <si>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</si>
  <si>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</si>
  <si>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</si>
  <si>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</si>
  <si>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</si>
  <si>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</si>
  <si>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</si>
  <si>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</si>
  <si>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</si>
  <si>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</si>
  <si>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</si>
  <si>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</si>
  <si>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</si>
  <si>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</si>
  <si>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</si>
  <si>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</si>
  <si>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</si>
  <si>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</si>
  <si>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</si>
  <si>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</si>
  <si>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</si>
  <si>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</si>
  <si>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</si>
  <si>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</si>
  <si>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</si>
  <si>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</si>
  <si>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</si>
  <si>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</si>
  <si>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</si>
  <si>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</si>
  <si>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</si>
  <si>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</si>
  <si>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</si>
  <si>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</si>
  <si>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</si>
  <si>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</si>
  <si>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</si>
  <si>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</si>
  <si>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</si>
  <si>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</si>
  <si>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</si>
  <si>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</si>
  <si>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</si>
  <si>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</si>
  <si>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</si>
  <si>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</si>
  <si>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</si>
  <si>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</si>
  <si>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</si>
  <si>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</si>
  <si>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</si>
  <si>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</si>
  <si>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</si>
  <si>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</si>
  <si>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</si>
  <si>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</si>
  <si>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</si>
  <si>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</si>
  <si>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</si>
  <si>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</si>
  <si>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</si>
  <si>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</si>
  <si>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</si>
  <si>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</si>
  <si>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</si>
  <si>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</si>
  <si>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</si>
  <si>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</si>
  <si>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</si>
  <si>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</si>
  <si>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</si>
  <si>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</si>
  <si>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</si>
  <si>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</si>
  <si>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</si>
  <si>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</si>
  <si>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</si>
  <si>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</si>
  <si>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</si>
  <si>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</si>
  <si>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</si>
  <si>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</si>
  <si>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</si>
  <si>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</si>
  <si>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</si>
  <si>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</si>
  <si>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</si>
  <si>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</si>
  <si>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</si>
  <si>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</si>
  <si>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</si>
  <si>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</si>
  <si>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</si>
  <si>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</si>
  <si>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</si>
  <si>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</si>
  <si>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</si>
  <si>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</si>
  <si>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</si>
  <si>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</si>
  <si>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</si>
  <si>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</si>
  <si>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</si>
  <si>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</si>
  <si>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</si>
  <si>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</si>
  <si>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</si>
  <si>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</si>
  <si>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</si>
  <si>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</si>
  <si>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</si>
  <si>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</si>
  <si>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</si>
  <si>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</si>
  <si>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</si>
  <si>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</si>
  <si>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</si>
  <si>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</si>
  <si>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</si>
  <si>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</si>
  <si>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</si>
  <si>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</si>
  <si>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</si>
  <si>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</si>
  <si>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</si>
  <si>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</si>
  <si>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</si>
  <si>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</si>
  <si>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</si>
  <si>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</si>
  <si>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</si>
  <si>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</si>
  <si>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</si>
  <si>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</si>
  <si>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</si>
  <si>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</si>
  <si>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</si>
  <si>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</si>
  <si>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</si>
  <si>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</si>
  <si>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</si>
  <si>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</si>
  <si>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</si>
  <si>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</si>
  <si>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</si>
  <si>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</si>
  <si>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</si>
  <si>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</si>
  <si>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</si>
  <si>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</si>
  <si>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</si>
  <si>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</si>
  <si>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</si>
  <si>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</si>
  <si>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</si>
  <si>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</si>
  <si>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</si>
  <si>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</si>
  <si>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</si>
  <si>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</si>
  <si>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</si>
  <si>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</si>
  <si>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</si>
  <si>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</si>
  <si>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</si>
  <si>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</si>
  <si>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</si>
  <si>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</si>
  <si>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</si>
  <si>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</si>
  <si>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</si>
  <si>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</si>
  <si>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</si>
  <si>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</si>
  <si>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</si>
  <si>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</si>
  <si>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</si>
  <si>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</si>
  <si>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</si>
  <si>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</si>
  <si>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</si>
  <si>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</si>
  <si>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</si>
  <si>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</si>
  <si>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</si>
  <si>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</si>
  <si>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</si>
  <si>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</si>
  <si>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</si>
  <si>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</si>
  <si>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</si>
  <si>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</si>
  <si>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</si>
  <si>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</si>
  <si>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</si>
  <si>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</si>
  <si>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</si>
  <si>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</si>
  <si>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</si>
  <si>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</si>
  <si>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</si>
  <si>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</si>
  <si>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</si>
  <si>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</si>
  <si>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</si>
  <si>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</si>
  <si>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</si>
  <si>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</si>
  <si>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</si>
  <si>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</si>
  <si>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</si>
  <si>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</si>
  <si>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</si>
  <si>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</si>
  <si>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</si>
  <si>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</si>
  <si>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</si>
  <si>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</si>
  <si>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</si>
  <si>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</si>
  <si>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</si>
  <si>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</si>
  <si>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</si>
  <si>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</si>
  <si>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</si>
  <si>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</si>
  <si>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</si>
  <si>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</si>
  <si>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</si>
  <si>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</si>
  <si>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</si>
  <si>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</si>
  <si>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</si>
  <si>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</si>
  <si>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</si>
  <si>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</si>
  <si>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</si>
  <si>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</si>
  <si>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</si>
  <si>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</si>
  <si>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</si>
  <si>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</si>
  <si>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</si>
  <si>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</si>
  <si>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</si>
  <si>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</si>
  <si>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</si>
  <si>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</si>
  <si>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</si>
  <si>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</si>
  <si>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</si>
  <si>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</si>
  <si>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</si>
  <si>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</si>
  <si>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</si>
  <si>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</si>
  <si>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</si>
  <si>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</si>
  <si>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</si>
  <si>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</si>
  <si>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</si>
  <si>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</si>
  <si>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</si>
  <si>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</si>
  <si>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</si>
  <si>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</si>
  <si>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</si>
  <si>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</si>
  <si>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</si>
  <si>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</si>
  <si>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</si>
  <si>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</si>
  <si>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</si>
  <si>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</si>
  <si>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</si>
  <si>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</si>
  <si>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</si>
  <si>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</si>
  <si>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</si>
  <si>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</si>
  <si>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</si>
  <si>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</si>
  <si>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</si>
  <si>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</si>
  <si>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</si>
  <si>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</si>
  <si>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</si>
  <si>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</si>
  <si>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</si>
  <si>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</si>
  <si>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</si>
  <si>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</si>
  <si>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</si>
  <si>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</si>
  <si>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</si>
  <si>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</si>
  <si>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</si>
  <si>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</si>
  <si>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</si>
  <si>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</si>
  <si>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</si>
  <si>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</si>
  <si>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</si>
  <si>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</si>
  <si>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</si>
  <si>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</si>
  <si>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</si>
  <si>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</si>
  <si>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</si>
  <si>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</si>
  <si>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</si>
  <si>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</si>
  <si>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</si>
  <si>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</si>
  <si>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</si>
  <si>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</si>
  <si>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</si>
  <si>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</si>
  <si>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</si>
  <si>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</si>
  <si>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</si>
  <si>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</si>
  <si>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</si>
  <si>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</si>
  <si>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</si>
  <si>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</si>
  <si>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</si>
  <si>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</si>
  <si>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</si>
  <si>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</si>
  <si>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</si>
  <si>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</si>
  <si>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</si>
  <si>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</si>
  <si>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</si>
  <si>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</si>
  <si>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</si>
  <si>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</si>
  <si>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</si>
  <si>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</si>
  <si>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</si>
  <si>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</si>
  <si>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</si>
  <si>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</si>
  <si>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</si>
  <si>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</si>
  <si>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</si>
  <si>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</si>
  <si>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</si>
  <si>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</si>
  <si>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</si>
  <si>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</si>
  <si>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</si>
  <si>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</si>
  <si>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</si>
  <si>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</si>
  <si>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</si>
  <si>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</si>
  <si>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</si>
  <si>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</si>
  <si>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</si>
  <si>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</si>
  <si>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</si>
  <si>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</si>
  <si>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</si>
  <si>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</si>
  <si>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</si>
  <si>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</si>
  <si>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</si>
  <si>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</si>
  <si>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</si>
  <si>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</si>
  <si>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</si>
  <si>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</si>
  <si>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</si>
  <si>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</si>
  <si>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</si>
  <si>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</si>
  <si>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</si>
  <si>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</si>
  <si>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</si>
  <si>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</si>
  <si>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</si>
  <si>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</si>
  <si>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</si>
  <si>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</si>
  <si>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</si>
  <si>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</si>
  <si>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</si>
  <si>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</si>
  <si>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</si>
  <si>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</si>
  <si>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</si>
  <si>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</si>
  <si>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</si>
  <si>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</si>
  <si>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</si>
  <si>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</si>
  <si>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</si>
  <si>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</si>
  <si>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</si>
  <si>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</si>
  <si>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</si>
  <si>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</si>
  <si>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</si>
  <si>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</si>
  <si>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</si>
  <si>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</si>
  <si>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</si>
  <si>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</si>
  <si>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</si>
  <si>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</si>
  <si>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</si>
  <si>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</si>
  <si>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</si>
  <si>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</si>
  <si>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</si>
  <si>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</si>
  <si>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</si>
  <si>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</si>
  <si>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</si>
  <si>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</si>
  <si>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</si>
  <si>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</si>
  <si>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</si>
  <si>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</si>
  <si>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</si>
  <si>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</si>
  <si>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</si>
  <si>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</si>
  <si>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</si>
  <si>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</si>
  <si>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</si>
  <si>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</si>
  <si>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</si>
  <si>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</si>
  <si>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</si>
  <si>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</si>
  <si>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</si>
  <si>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</si>
  <si>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</si>
  <si>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</si>
  <si>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</si>
  <si>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</si>
  <si>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</si>
  <si>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</si>
  <si>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</si>
  <si>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</si>
  <si>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</si>
  <si>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</si>
  <si>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</si>
  <si>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</si>
  <si>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</si>
  <si>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</si>
  <si>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</si>
  <si>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</si>
  <si>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</si>
  <si>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</si>
  <si>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</si>
  <si>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</si>
  <si>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</si>
  <si>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</si>
  <si>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</si>
  <si>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</si>
  <si>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</si>
  <si>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</si>
  <si>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</si>
  <si>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</si>
  <si>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</si>
  <si>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</si>
  <si>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</si>
  <si>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</si>
  <si>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</si>
  <si>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</si>
  <si>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</si>
  <si>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</si>
  <si>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</si>
  <si>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</si>
  <si>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</si>
  <si>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</si>
  <si>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</si>
  <si>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</si>
  <si>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</si>
  <si>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</si>
  <si>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</si>
  <si>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</si>
  <si>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</si>
  <si>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</si>
  <si>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</si>
  <si>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</si>
  <si>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</si>
  <si>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</si>
  <si>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</si>
  <si>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</si>
  <si>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</si>
  <si>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</si>
  <si>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</si>
  <si>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</si>
  <si>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</si>
  <si>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</si>
  <si>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</si>
  <si>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</si>
  <si>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</si>
  <si>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</si>
  <si>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</si>
  <si>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</si>
  <si>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</si>
  <si>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</si>
  <si>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</si>
  <si>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</si>
  <si>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</si>
  <si>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</si>
  <si>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</si>
  <si>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</si>
  <si>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</si>
  <si>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</si>
  <si>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</si>
  <si>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</si>
  <si>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</si>
  <si>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</si>
  <si>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</si>
  <si>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</si>
  <si>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</si>
  <si>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</si>
  <si>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</si>
  <si>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</si>
  <si>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</si>
  <si>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</si>
  <si>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</si>
  <si>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</si>
  <si>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</si>
  <si>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</si>
  <si>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</si>
  <si>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</si>
  <si>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</si>
  <si>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</si>
  <si>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</si>
  <si>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</si>
  <si>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</si>
  <si>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</si>
  <si>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</si>
  <si>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</si>
  <si>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</si>
  <si>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</si>
  <si>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</si>
  <si>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</si>
  <si>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</si>
  <si>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</si>
  <si>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</si>
  <si>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</si>
  <si>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</si>
  <si>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</si>
  <si>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</si>
  <si>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</si>
  <si>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</si>
  <si>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</si>
  <si>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</si>
  <si>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</si>
  <si>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</si>
  <si>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</si>
  <si>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</si>
  <si>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</si>
  <si>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</si>
  <si>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</si>
  <si>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</si>
  <si>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</si>
  <si>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</si>
  <si>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</si>
  <si>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</si>
  <si>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</si>
  <si>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</si>
  <si>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</si>
  <si>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</si>
  <si>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</si>
  <si>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</si>
  <si>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</si>
  <si>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</si>
  <si>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</si>
  <si>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</si>
  <si>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</si>
  <si>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</si>
  <si>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</si>
  <si>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</si>
  <si>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</si>
  <si>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</si>
  <si>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</si>
  <si>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</si>
  <si>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</si>
  <si>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</si>
  <si>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</si>
  <si>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</si>
  <si>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</si>
  <si>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</si>
  <si>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</si>
  <si>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</si>
  <si>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</si>
  <si>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</si>
  <si>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</si>
  <si>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</si>
  <si>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</si>
  <si>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</si>
  <si>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</si>
  <si>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</si>
  <si>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</si>
  <si>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</si>
  <si>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</si>
  <si>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</si>
  <si>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</si>
  <si>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</si>
  <si>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</si>
  <si>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</si>
  <si>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</si>
  <si>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</si>
  <si>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</si>
  <si>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</si>
  <si>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</si>
  <si>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</si>
  <si>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</si>
  <si>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</si>
  <si>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</si>
  <si>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</si>
  <si>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</si>
  <si>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</si>
  <si>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</si>
  <si>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</si>
  <si>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</si>
  <si>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</si>
  <si>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</si>
  <si>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</si>
  <si>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</si>
  <si>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</si>
  <si>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</si>
  <si>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</si>
  <si>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</si>
  <si>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</si>
  <si>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</si>
  <si>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</si>
  <si>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</si>
  <si>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</si>
  <si>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</si>
  <si>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</si>
  <si>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</si>
  <si>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</si>
  <si>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</si>
  <si>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</si>
  <si>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</si>
  <si>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</si>
  <si>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</si>
  <si>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</si>
  <si>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</si>
  <si>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</si>
  <si>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</si>
  <si>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</si>
  <si>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</si>
  <si>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</si>
  <si>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</si>
  <si>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</si>
  <si>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</si>
  <si>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</si>
  <si>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</si>
  <si>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</si>
  <si>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</si>
  <si>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</si>
  <si>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</si>
  <si>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</si>
  <si>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</si>
  <si>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</si>
  <si>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</si>
  <si>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</si>
  <si>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</si>
  <si>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</si>
  <si>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</si>
  <si>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</si>
  <si>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</si>
  <si>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</si>
  <si>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</si>
  <si>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</si>
  <si>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</si>
  <si>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</si>
  <si>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</si>
  <si>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</si>
  <si>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</si>
  <si>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</si>
  <si>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</si>
  <si>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</si>
  <si>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</si>
  <si>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</si>
  <si>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</si>
  <si>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</si>
  <si>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</si>
  <si>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</si>
  <si>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</si>
  <si>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</si>
  <si>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</si>
  <si>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</si>
  <si>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</si>
  <si>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</si>
  <si>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</si>
  <si>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</si>
  <si>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</si>
  <si>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</si>
  <si>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</si>
  <si>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</si>
  <si>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</si>
  <si>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</si>
  <si>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</si>
  <si>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</si>
  <si>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</si>
  <si>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</si>
  <si>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</si>
  <si>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</si>
  <si>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</si>
  <si>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</si>
  <si>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</si>
  <si>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</si>
  <si>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</si>
  <si>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</si>
  <si>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</si>
  <si>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</si>
  <si>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</si>
  <si>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</si>
  <si>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</si>
  <si>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</si>
  <si>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</si>
  <si>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</si>
  <si>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</si>
  <si>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</si>
  <si>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</si>
  <si>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</si>
  <si>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</si>
  <si>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</si>
  <si>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</si>
  <si>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</si>
  <si>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</si>
  <si>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</si>
  <si>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</si>
  <si>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</si>
  <si>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</si>
  <si>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</si>
  <si>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</si>
  <si>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</si>
  <si>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</si>
  <si>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</si>
  <si>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</si>
  <si>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</si>
  <si>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</si>
  <si>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</si>
  <si>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</si>
  <si>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</si>
  <si>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</si>
  <si>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</si>
  <si>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</si>
  <si>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</si>
  <si>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</si>
  <si>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</si>
  <si>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</si>
  <si>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</si>
  <si>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</si>
  <si>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</si>
  <si>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</si>
  <si>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</si>
  <si>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</si>
  <si>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</si>
  <si>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</si>
  <si>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</si>
  <si>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</si>
  <si>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</si>
  <si>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</si>
  <si>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</si>
  <si>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</si>
  <si>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</si>
  <si>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</si>
  <si>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</si>
  <si>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</si>
  <si>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</si>
  <si>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</si>
  <si>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</si>
  <si>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</si>
  <si>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</si>
  <si>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</si>
  <si>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</si>
  <si>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</si>
  <si>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</si>
  <si>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</si>
  <si>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</si>
  <si>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</si>
  <si>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</si>
  <si>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</si>
  <si>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</si>
  <si>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</si>
  <si>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</si>
  <si>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</si>
  <si>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</si>
  <si>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</si>
  <si>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</si>
  <si>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</si>
  <si>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</si>
  <si>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</si>
  <si>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</si>
  <si>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</si>
  <si>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</si>
  <si>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</si>
  <si>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</si>
  <si>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</si>
  <si>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</si>
  <si>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</si>
  <si>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</si>
  <si>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</si>
  <si>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</si>
  <si>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</si>
  <si>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</si>
  <si>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</si>
  <si>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</si>
  <si>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</si>
  <si>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</si>
  <si>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</si>
  <si>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</si>
  <si>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</si>
  <si>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</si>
  <si>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</si>
  <si>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</si>
  <si>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</si>
  <si>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</si>
  <si>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</si>
  <si>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</si>
  <si>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</si>
  <si>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</si>
  <si>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</si>
  <si>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</si>
  <si>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</si>
  <si>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</si>
  <si>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</si>
  <si>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</si>
  <si>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</si>
  <si>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</si>
  <si>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</si>
  <si>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</si>
  <si>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</si>
  <si>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</si>
  <si>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</si>
  <si>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</si>
  <si>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</si>
  <si>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</si>
  <si>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</si>
  <si>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</si>
  <si>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</si>
  <si>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</si>
  <si>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</si>
  <si>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</si>
  <si>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</si>
  <si>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</si>
  <si>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</si>
  <si>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</si>
  <si>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</si>
  <si>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</si>
  <si>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</si>
  <si>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</si>
  <si>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</si>
  <si>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</si>
  <si>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</si>
  <si>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</si>
  <si>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</si>
  <si>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</si>
  <si>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</si>
  <si>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</si>
  <si>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</si>
  <si>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</si>
  <si>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</si>
  <si>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</si>
  <si>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</si>
  <si>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</si>
  <si>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</si>
  <si>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</si>
  <si>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</si>
  <si>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</si>
  <si>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</si>
  <si>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</si>
  <si>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</si>
  <si>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</si>
  <si>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</si>
  <si>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</si>
  <si>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</si>
  <si>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</si>
  <si>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</si>
  <si>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</si>
  <si>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</si>
  <si>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</si>
  <si>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</si>
  <si>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</si>
  <si>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</si>
  <si>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</si>
  <si>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</si>
  <si>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</si>
  <si>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</si>
  <si>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</si>
  <si>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</si>
  <si>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</si>
  <si>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</si>
  <si>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</si>
  <si>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</si>
  <si>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</si>
  <si>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</si>
  <si>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</si>
  <si>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</si>
  <si>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</si>
  <si>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</si>
  <si>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</si>
  <si>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</si>
  <si>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</si>
  <si>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</si>
  <si>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</si>
  <si>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</si>
  <si>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</si>
  <si>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</si>
  <si>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</si>
  <si>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</si>
  <si>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</si>
  <si>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</si>
  <si>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</si>
  <si>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</si>
  <si>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</si>
  <si>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</si>
  <si>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</si>
  <si>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</si>
  <si>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</si>
  <si>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</si>
  <si>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</si>
  <si>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</si>
  <si>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</si>
  <si>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</si>
  <si>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</si>
  <si>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</si>
  <si>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</si>
  <si>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</si>
  <si>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</si>
  <si>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</si>
  <si>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</si>
  <si>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</si>
  <si>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</si>
  <si>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</si>
  <si>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</si>
  <si>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</si>
  <si>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</si>
  <si>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</si>
  <si>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</si>
  <si>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</si>
  <si>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</si>
  <si>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</si>
  <si>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</si>
  <si>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</si>
  <si>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2016.13월</t>
  </si>
  <si>
    <t>2016.14월</t>
  </si>
  <si>
    <t>2016.15월</t>
  </si>
  <si>
    <t>2016.16월</t>
  </si>
  <si>
    <t>2016.17월</t>
  </si>
  <si>
    <t>2016.18월</t>
  </si>
  <si>
    <t>2016.19월</t>
  </si>
  <si>
    <t>2016.20월</t>
  </si>
  <si>
    <t>2016.21월</t>
  </si>
  <si>
    <t>2016.22월</t>
  </si>
  <si>
    <t>2016.23월</t>
  </si>
  <si>
    <t>2016.24월</t>
  </si>
  <si>
    <t>2016.25월</t>
  </si>
  <si>
    <t>2016.26월</t>
  </si>
  <si>
    <t>2016.27월</t>
  </si>
  <si>
    <t>2016.28월</t>
  </si>
  <si>
    <t>2016.29월</t>
  </si>
  <si>
    <t>2016.30월</t>
  </si>
  <si>
    <t>2016.31월</t>
  </si>
  <si>
    <t>2016.32월</t>
  </si>
  <si>
    <t>2016.33월</t>
  </si>
  <si>
    <t>2016.34월</t>
  </si>
  <si>
    <t>2016.35월</t>
  </si>
  <si>
    <t>2016.36월</t>
  </si>
  <si>
    <t>2016.37월</t>
  </si>
  <si>
    <t>2016.38월</t>
  </si>
  <si>
    <t>2016.39월</t>
  </si>
  <si>
    <t>2016.40월</t>
  </si>
  <si>
    <t>2016.41월</t>
  </si>
  <si>
    <t>2016.42월</t>
  </si>
  <si>
    <t>2016.43월</t>
  </si>
  <si>
    <t>2016.44월</t>
  </si>
  <si>
    <t>2016.45월</t>
  </si>
  <si>
    <t>2016.46월</t>
  </si>
  <si>
    <t>2016.47월</t>
  </si>
  <si>
    <t>2016.48월</t>
  </si>
  <si>
    <t>2016.49월</t>
  </si>
  <si>
    <t>2016.50월</t>
  </si>
  <si>
    <t>2016.51월</t>
  </si>
  <si>
    <t>2016.52월</t>
  </si>
  <si>
    <t>2016.53월</t>
  </si>
  <si>
    <t>2016.54월</t>
  </si>
  <si>
    <t>2016.55월</t>
  </si>
  <si>
    <t>2016.56월</t>
  </si>
  <si>
    <t>2016.57월</t>
  </si>
  <si>
    <t>2016.58월</t>
  </si>
  <si>
    <t>2016.59월</t>
  </si>
  <si>
    <t>2016.60월</t>
  </si>
  <si>
    <t>2016.61월</t>
  </si>
  <si>
    <t>2016.62월</t>
  </si>
  <si>
    <t>2016.63월</t>
  </si>
  <si>
    <t>2016.64월</t>
  </si>
  <si>
    <t>2016.65월</t>
  </si>
  <si>
    <t>2016.66월</t>
  </si>
  <si>
    <t>2016.67월</t>
  </si>
  <si>
    <t>2016.68월</t>
  </si>
  <si>
    <t>2016.69월</t>
  </si>
  <si>
    <t>2016.70월</t>
  </si>
  <si>
    <t>2016.71월</t>
  </si>
  <si>
    <t>2016.72월</t>
  </si>
  <si>
    <t>2016.73월</t>
  </si>
  <si>
    <t>2016.74월</t>
  </si>
  <si>
    <t>2016.75월</t>
  </si>
  <si>
    <t>2016.76월</t>
  </si>
  <si>
    <t>2016.77월</t>
  </si>
  <si>
    <t>2016.78월</t>
  </si>
  <si>
    <t>2016.79월</t>
  </si>
  <si>
    <t>2016.80월</t>
  </si>
  <si>
    <t>2016.81월</t>
  </si>
  <si>
    <t>2016.82월</t>
  </si>
  <si>
    <t>2016.83월</t>
  </si>
  <si>
    <t>2016.84월</t>
  </si>
  <si>
    <t>2016.85월</t>
  </si>
  <si>
    <t>2016.86월</t>
  </si>
  <si>
    <t>2016.87월</t>
  </si>
  <si>
    <t>2016.88월</t>
  </si>
  <si>
    <t>2016.89월</t>
  </si>
  <si>
    <t>2016.90월</t>
  </si>
  <si>
    <t>2016.91월</t>
  </si>
  <si>
    <t>2016.92월</t>
  </si>
  <si>
    <t>2016.93월</t>
  </si>
  <si>
    <t>2016.94월</t>
  </si>
  <si>
    <t>2016.95월</t>
  </si>
  <si>
    <t>2016.96월</t>
  </si>
  <si>
    <t>2016.97월</t>
  </si>
  <si>
    <t>2016.98월</t>
  </si>
  <si>
    <t>2016.99월</t>
  </si>
  <si>
    <t>2016.100월</t>
  </si>
  <si>
    <t>2016.101월</t>
  </si>
  <si>
    <t>2016.102월</t>
  </si>
  <si>
    <t>2016.103월</t>
  </si>
  <si>
    <t>2016.104월</t>
  </si>
  <si>
    <t>2016.105월</t>
  </si>
  <si>
    <t>2016.106월</t>
  </si>
  <si>
    <t>2016.107월</t>
  </si>
  <si>
    <t>2016.108월</t>
  </si>
  <si>
    <t>2016.109월</t>
  </si>
  <si>
    <t>2016.110월</t>
  </si>
  <si>
    <t>2016.111월</t>
  </si>
  <si>
    <t>2016.112월</t>
  </si>
  <si>
    <t>2016.113월</t>
  </si>
  <si>
    <t>2016.114월</t>
  </si>
  <si>
    <t>2016.115월</t>
  </si>
  <si>
    <t>2016.116월</t>
  </si>
  <si>
    <t>2016.117월</t>
  </si>
  <si>
    <t>2016.118월</t>
  </si>
  <si>
    <t>2016.119월</t>
  </si>
  <si>
    <t>2016.120월</t>
  </si>
  <si>
    <t>2016.121월</t>
  </si>
  <si>
    <t>2016.122월</t>
  </si>
  <si>
    <t>2016.123월</t>
  </si>
  <si>
    <t>2016.124월</t>
  </si>
  <si>
    <t>2016.125월</t>
  </si>
  <si>
    <t>2016.126월</t>
  </si>
  <si>
    <t>2016.127월</t>
  </si>
  <si>
    <t>2016.128월</t>
  </si>
  <si>
    <t>2016.129월</t>
  </si>
  <si>
    <t>2016.130월</t>
  </si>
  <si>
    <t>2016.131월</t>
  </si>
  <si>
    <t>2016.132월</t>
  </si>
  <si>
    <t>2016.133월</t>
  </si>
  <si>
    <t>2016.134월</t>
  </si>
  <si>
    <t>2016.135월</t>
  </si>
  <si>
    <t>2016.136월</t>
  </si>
  <si>
    <t>2016.137월</t>
  </si>
  <si>
    <t>2016.138월</t>
  </si>
  <si>
    <t>2016.139월</t>
  </si>
  <si>
    <t>2016.140월</t>
  </si>
  <si>
    <t>2016.141월</t>
  </si>
  <si>
    <t>2016.142월</t>
  </si>
  <si>
    <t>2016.143월</t>
  </si>
  <si>
    <t>2016.144월</t>
  </si>
  <si>
    <t>2016.145월</t>
  </si>
  <si>
    <t>2016.146월</t>
  </si>
  <si>
    <t>2016.147월</t>
  </si>
  <si>
    <t>2016.148월</t>
  </si>
  <si>
    <t>2016.149월</t>
  </si>
  <si>
    <t>2016.150월</t>
  </si>
  <si>
    <t>2016.151월</t>
  </si>
  <si>
    <t>2016.152월</t>
  </si>
  <si>
    <t>2016.153월</t>
  </si>
  <si>
    <t>2016.154월</t>
  </si>
  <si>
    <t>2016.155월</t>
  </si>
  <si>
    <t>2016.156월</t>
  </si>
  <si>
    <t>2016.157월</t>
  </si>
  <si>
    <t>2016.158월</t>
  </si>
  <si>
    <t>2016.159월</t>
  </si>
  <si>
    <t>2016.160월</t>
  </si>
  <si>
    <t>2016.161월</t>
  </si>
  <si>
    <t>2016.162월</t>
  </si>
  <si>
    <t>2016.163월</t>
  </si>
  <si>
    <t>2016.164월</t>
  </si>
  <si>
    <t>2016.165월</t>
  </si>
  <si>
    <t>2016.166월</t>
  </si>
  <si>
    <t>2016.167월</t>
  </si>
  <si>
    <t>2016.168월</t>
  </si>
  <si>
    <t>2016.169월</t>
  </si>
  <si>
    <t>2016.170월</t>
  </si>
  <si>
    <t>2016.171월</t>
  </si>
  <si>
    <t>2016.172월</t>
  </si>
  <si>
    <t>2016.173월</t>
  </si>
  <si>
    <t>2016.174월</t>
  </si>
  <si>
    <t>2016.175월</t>
  </si>
  <si>
    <t>2016.176월</t>
  </si>
  <si>
    <t>2016.177월</t>
  </si>
  <si>
    <t>2016.178월</t>
  </si>
  <si>
    <t>2016.179월</t>
  </si>
  <si>
    <t>2016.180월</t>
  </si>
  <si>
    <t>2016.181월</t>
  </si>
  <si>
    <t>2016.182월</t>
  </si>
  <si>
    <t>2016.183월</t>
  </si>
  <si>
    <t>2016.184월</t>
  </si>
  <si>
    <t>2016.185월</t>
  </si>
  <si>
    <t>2016.186월</t>
  </si>
  <si>
    <t>2016.187월</t>
  </si>
  <si>
    <t>2016.188월</t>
  </si>
  <si>
    <t>2016.189월</t>
  </si>
  <si>
    <t>2016.190월</t>
  </si>
  <si>
    <t>2016.191월</t>
  </si>
  <si>
    <t>2016.192월</t>
  </si>
  <si>
    <t>2016.193월</t>
  </si>
  <si>
    <t>2016.194월</t>
  </si>
  <si>
    <t>2016.195월</t>
  </si>
  <si>
    <t>2016.196월</t>
  </si>
  <si>
    <t>2016.197월</t>
  </si>
  <si>
    <t>2016.198월</t>
  </si>
  <si>
    <t>2016.199월</t>
  </si>
  <si>
    <t>2016.200월</t>
  </si>
  <si>
    <t>2016.201월</t>
  </si>
  <si>
    <t>2016.202월</t>
  </si>
  <si>
    <t>2016.203월</t>
  </si>
  <si>
    <t>2016.204월</t>
  </si>
  <si>
    <t>2016.205월</t>
  </si>
  <si>
    <t>2016.206월</t>
  </si>
  <si>
    <t>2016.207월</t>
  </si>
  <si>
    <t>2016.208월</t>
  </si>
  <si>
    <t>2016.209월</t>
  </si>
  <si>
    <t>2016.210월</t>
  </si>
  <si>
    <t>2016.211월</t>
  </si>
  <si>
    <t>2016.212월</t>
  </si>
  <si>
    <t>2016.213월</t>
  </si>
  <si>
    <t>2016.214월</t>
  </si>
  <si>
    <t>2016.215월</t>
  </si>
  <si>
    <t>2016.216월</t>
  </si>
  <si>
    <t>영국외지인</t>
    <phoneticPr fontId="4" type="noConversion"/>
  </si>
  <si>
    <t>케이만아일랜드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</si>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</sst>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4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0" fontId="6" fillId="0" borderId="0" xfId="3" applyFont="1" applyBorder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4" xfId="3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1077;&#44397;&#54028;&#51068;_16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1077;&#44397;&#54028;&#51068;_16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1077;&#44397;&#54028;&#51068;_16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609"/>
      <sheetName val="4.국적별 상륙허가자201609"/>
      <sheetName val="6.항구별재외국민입국자201609"/>
      <sheetName val="Sheet4"/>
    </sheetNames>
    <sheetDataSet>
      <sheetData sheetId="0"/>
      <sheetData sheetId="1"/>
      <sheetData sheetId="2"/>
      <sheetData sheetId="3">
        <row r="264">
          <cell r="G264">
            <v>24878</v>
          </cell>
        </row>
      </sheetData>
      <sheetData sheetId="4">
        <row r="2">
          <cell r="J2">
            <v>1523928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1499050</v>
          </cell>
        </row>
        <row r="7">
          <cell r="C7">
            <v>18528</v>
          </cell>
        </row>
        <row r="8">
          <cell r="B8" t="str">
            <v>나우루</v>
          </cell>
          <cell r="C8">
            <v>5</v>
          </cell>
        </row>
        <row r="9">
          <cell r="B9" t="str">
            <v>뉴질랜드</v>
          </cell>
          <cell r="C9">
            <v>3062</v>
          </cell>
        </row>
        <row r="10">
          <cell r="B10" t="str">
            <v>마샬군도</v>
          </cell>
          <cell r="C10">
            <v>12</v>
          </cell>
        </row>
        <row r="11">
          <cell r="B11" t="str">
            <v>미크로네시아</v>
          </cell>
          <cell r="C11">
            <v>17</v>
          </cell>
        </row>
        <row r="12">
          <cell r="B12" t="str">
            <v>비누아투</v>
          </cell>
          <cell r="C12">
            <v>6</v>
          </cell>
        </row>
        <row r="13">
          <cell r="B13" t="str">
            <v>사모아</v>
          </cell>
          <cell r="C13">
            <v>142</v>
          </cell>
        </row>
        <row r="14">
          <cell r="B14" t="str">
            <v>솔로몬군도</v>
          </cell>
          <cell r="C14">
            <v>12</v>
          </cell>
        </row>
        <row r="15">
          <cell r="B15" t="str">
            <v>오스트레일리아</v>
          </cell>
          <cell r="C15">
            <v>14784</v>
          </cell>
        </row>
        <row r="16">
          <cell r="B16" t="str">
            <v>키리바시</v>
          </cell>
          <cell r="C16">
            <v>66</v>
          </cell>
        </row>
        <row r="17">
          <cell r="B17" t="str">
            <v>통가</v>
          </cell>
          <cell r="C17">
            <v>18</v>
          </cell>
        </row>
        <row r="18">
          <cell r="B18" t="str">
            <v>투발루</v>
          </cell>
          <cell r="C18">
            <v>32</v>
          </cell>
        </row>
        <row r="19">
          <cell r="B19" t="str">
            <v>파푸아뉴기니</v>
          </cell>
          <cell r="C19">
            <v>50</v>
          </cell>
        </row>
        <row r="20">
          <cell r="B20" t="str">
            <v>팔라우</v>
          </cell>
          <cell r="C20">
            <v>34</v>
          </cell>
        </row>
        <row r="21">
          <cell r="B21" t="str">
            <v>피지</v>
          </cell>
          <cell r="C21">
            <v>288</v>
          </cell>
        </row>
        <row r="22">
          <cell r="C22">
            <v>65</v>
          </cell>
        </row>
        <row r="23">
          <cell r="B23" t="str">
            <v>무국적</v>
          </cell>
          <cell r="C23">
            <v>65</v>
          </cell>
        </row>
        <row r="24">
          <cell r="C24">
            <v>99676</v>
          </cell>
        </row>
        <row r="25">
          <cell r="B25" t="str">
            <v>가이아나</v>
          </cell>
          <cell r="C25">
            <v>47</v>
          </cell>
        </row>
        <row r="26">
          <cell r="B26" t="str">
            <v>과테말라</v>
          </cell>
          <cell r="C26">
            <v>177</v>
          </cell>
        </row>
        <row r="27">
          <cell r="B27" t="str">
            <v>그레나다</v>
          </cell>
          <cell r="C27">
            <v>5</v>
          </cell>
        </row>
        <row r="28">
          <cell r="B28" t="str">
            <v>니카라과</v>
          </cell>
          <cell r="C28">
            <v>92</v>
          </cell>
        </row>
        <row r="29">
          <cell r="B29" t="str">
            <v>도미니카공화국</v>
          </cell>
          <cell r="C29">
            <v>153</v>
          </cell>
        </row>
        <row r="30">
          <cell r="B30" t="str">
            <v>도미니카연방</v>
          </cell>
          <cell r="C30">
            <v>11</v>
          </cell>
        </row>
        <row r="31">
          <cell r="B31" t="str">
            <v>멕시코</v>
          </cell>
          <cell r="C31">
            <v>1407</v>
          </cell>
        </row>
        <row r="32">
          <cell r="B32" t="str">
            <v>미국</v>
          </cell>
          <cell r="C32">
            <v>75736</v>
          </cell>
        </row>
        <row r="33">
          <cell r="B33" t="str">
            <v>바베이도스</v>
          </cell>
          <cell r="C33">
            <v>11</v>
          </cell>
        </row>
        <row r="34">
          <cell r="B34" t="str">
            <v>바하마</v>
          </cell>
          <cell r="C34">
            <v>8</v>
          </cell>
        </row>
        <row r="35">
          <cell r="B35" t="str">
            <v>베네수엘라</v>
          </cell>
          <cell r="C35">
            <v>187</v>
          </cell>
        </row>
        <row r="36">
          <cell r="B36" t="str">
            <v>벨리즈</v>
          </cell>
          <cell r="C36">
            <v>10</v>
          </cell>
        </row>
        <row r="37">
          <cell r="B37" t="str">
            <v>볼리비아</v>
          </cell>
          <cell r="C37">
            <v>76</v>
          </cell>
        </row>
        <row r="38">
          <cell r="B38" t="str">
            <v>브라질</v>
          </cell>
          <cell r="C38">
            <v>1736</v>
          </cell>
        </row>
        <row r="39">
          <cell r="B39" t="str">
            <v>세인트루시아</v>
          </cell>
          <cell r="C39">
            <v>10</v>
          </cell>
        </row>
        <row r="40">
          <cell r="B40" t="str">
            <v>세인트빈센트 그레나딘</v>
          </cell>
          <cell r="C40">
            <v>59</v>
          </cell>
        </row>
        <row r="41">
          <cell r="B41" t="str">
            <v>세인트키츠네비스</v>
          </cell>
          <cell r="C41">
            <v>15</v>
          </cell>
        </row>
        <row r="42">
          <cell r="B42" t="str">
            <v>수리남</v>
          </cell>
          <cell r="C42">
            <v>5</v>
          </cell>
        </row>
        <row r="43">
          <cell r="B43" t="str">
            <v>아르헨티나</v>
          </cell>
          <cell r="C43">
            <v>457</v>
          </cell>
        </row>
        <row r="44">
          <cell r="B44" t="str">
            <v>아이티</v>
          </cell>
          <cell r="C44">
            <v>16</v>
          </cell>
        </row>
        <row r="45">
          <cell r="B45" t="str">
            <v>앤티가바부다</v>
          </cell>
          <cell r="C45">
            <v>4</v>
          </cell>
        </row>
        <row r="46">
          <cell r="B46" t="str">
            <v>에콰도르</v>
          </cell>
          <cell r="C46">
            <v>136</v>
          </cell>
        </row>
        <row r="47">
          <cell r="B47" t="str">
            <v>엘살바도르</v>
          </cell>
          <cell r="C47">
            <v>64</v>
          </cell>
        </row>
        <row r="48">
          <cell r="B48" t="str">
            <v>온두라스</v>
          </cell>
          <cell r="C48">
            <v>482</v>
          </cell>
        </row>
        <row r="49">
          <cell r="B49" t="str">
            <v>우루과이</v>
          </cell>
          <cell r="C49">
            <v>43</v>
          </cell>
        </row>
        <row r="50">
          <cell r="B50" t="str">
            <v>자메이카</v>
          </cell>
          <cell r="C50">
            <v>197</v>
          </cell>
        </row>
        <row r="51">
          <cell r="B51" t="str">
            <v>칠레</v>
          </cell>
          <cell r="C51">
            <v>699</v>
          </cell>
        </row>
        <row r="52">
          <cell r="B52" t="str">
            <v>캐나다</v>
          </cell>
          <cell r="C52">
            <v>16147</v>
          </cell>
        </row>
        <row r="53">
          <cell r="B53" t="str">
            <v>코스타리카</v>
          </cell>
          <cell r="C53">
            <v>122</v>
          </cell>
        </row>
        <row r="54">
          <cell r="B54" t="str">
            <v>콜롬비아</v>
          </cell>
          <cell r="C54">
            <v>433</v>
          </cell>
        </row>
        <row r="55">
          <cell r="B55" t="str">
            <v>쿠바</v>
          </cell>
          <cell r="C55">
            <v>46</v>
          </cell>
        </row>
        <row r="56">
          <cell r="B56" t="str">
            <v>트리니다드토바고</v>
          </cell>
          <cell r="C56">
            <v>101</v>
          </cell>
        </row>
        <row r="57">
          <cell r="B57" t="str">
            <v>파나마</v>
          </cell>
          <cell r="C57">
            <v>162</v>
          </cell>
        </row>
        <row r="58">
          <cell r="B58" t="str">
            <v>파라과이</v>
          </cell>
          <cell r="C58">
            <v>57</v>
          </cell>
        </row>
        <row r="59">
          <cell r="B59" t="str">
            <v>페루</v>
          </cell>
          <cell r="C59">
            <v>765</v>
          </cell>
        </row>
        <row r="60">
          <cell r="C60">
            <v>1291227</v>
          </cell>
        </row>
        <row r="61">
          <cell r="B61" t="str">
            <v>중국</v>
          </cell>
          <cell r="C61">
            <v>726266</v>
          </cell>
        </row>
        <row r="62">
          <cell r="B62" t="str">
            <v>(중국1)</v>
          </cell>
          <cell r="C62">
            <v>699301</v>
          </cell>
        </row>
        <row r="63">
          <cell r="B63" t="str">
            <v>(한국계중국인)</v>
          </cell>
          <cell r="C63">
            <v>26965</v>
          </cell>
        </row>
        <row r="64">
          <cell r="B64" t="str">
            <v>국제연합</v>
          </cell>
          <cell r="C64">
            <v>149</v>
          </cell>
        </row>
        <row r="65">
          <cell r="B65" t="str">
            <v>네팔</v>
          </cell>
          <cell r="C65">
            <v>1818</v>
          </cell>
        </row>
        <row r="66">
          <cell r="B66" t="str">
            <v>대만</v>
          </cell>
          <cell r="C66">
            <v>73846</v>
          </cell>
        </row>
        <row r="67">
          <cell r="B67" t="str">
            <v>라오스</v>
          </cell>
          <cell r="C67">
            <v>752</v>
          </cell>
        </row>
        <row r="68">
          <cell r="B68" t="str">
            <v>레바논</v>
          </cell>
          <cell r="C68">
            <v>86</v>
          </cell>
        </row>
        <row r="69">
          <cell r="B69" t="str">
            <v>마카오</v>
          </cell>
          <cell r="C69">
            <v>2847</v>
          </cell>
        </row>
        <row r="70">
          <cell r="B70" t="str">
            <v>말레이시아</v>
          </cell>
          <cell r="C70">
            <v>28962</v>
          </cell>
        </row>
        <row r="71">
          <cell r="B71" t="str">
            <v>몰디브</v>
          </cell>
          <cell r="C71">
            <v>14</v>
          </cell>
        </row>
        <row r="72">
          <cell r="B72" t="str">
            <v>몽골</v>
          </cell>
          <cell r="C72">
            <v>6526</v>
          </cell>
        </row>
        <row r="73">
          <cell r="B73" t="str">
            <v>미얀마</v>
          </cell>
          <cell r="C73">
            <v>5735</v>
          </cell>
        </row>
        <row r="74">
          <cell r="B74" t="str">
            <v>바레인</v>
          </cell>
          <cell r="C74">
            <v>65</v>
          </cell>
        </row>
        <row r="75">
          <cell r="B75" t="str">
            <v>방글라데시</v>
          </cell>
          <cell r="C75">
            <v>1155</v>
          </cell>
        </row>
        <row r="76">
          <cell r="B76" t="str">
            <v>베트남</v>
          </cell>
          <cell r="C76">
            <v>23921</v>
          </cell>
        </row>
        <row r="77">
          <cell r="B77" t="str">
            <v>부탄</v>
          </cell>
          <cell r="C77">
            <v>86</v>
          </cell>
        </row>
        <row r="78">
          <cell r="B78" t="str">
            <v>브루나이</v>
          </cell>
          <cell r="C78">
            <v>293</v>
          </cell>
        </row>
        <row r="79">
          <cell r="B79" t="str">
            <v>사우디아라비아</v>
          </cell>
          <cell r="C79">
            <v>1135</v>
          </cell>
        </row>
        <row r="80">
          <cell r="B80" t="str">
            <v>스리랑카</v>
          </cell>
          <cell r="C80">
            <v>1786</v>
          </cell>
        </row>
        <row r="81">
          <cell r="B81" t="str">
            <v>시리아</v>
          </cell>
          <cell r="C81">
            <v>111</v>
          </cell>
        </row>
        <row r="82">
          <cell r="B82" t="str">
            <v>싱가포르</v>
          </cell>
          <cell r="C82">
            <v>17682</v>
          </cell>
        </row>
        <row r="83">
          <cell r="B83" t="str">
            <v>아랍에미리트연합</v>
          </cell>
          <cell r="C83">
            <v>861</v>
          </cell>
        </row>
        <row r="84">
          <cell r="B84" t="str">
            <v>아프가니스탄</v>
          </cell>
          <cell r="C84">
            <v>70</v>
          </cell>
        </row>
        <row r="85">
          <cell r="B85" t="str">
            <v>예멘공화국</v>
          </cell>
          <cell r="C85">
            <v>71</v>
          </cell>
        </row>
        <row r="86">
          <cell r="B86" t="str">
            <v>오만</v>
          </cell>
          <cell r="C86">
            <v>98</v>
          </cell>
        </row>
        <row r="87">
          <cell r="B87" t="str">
            <v>요르단</v>
          </cell>
          <cell r="C87">
            <v>253</v>
          </cell>
        </row>
        <row r="88">
          <cell r="B88" t="str">
            <v>우즈베키스탄</v>
          </cell>
          <cell r="C88">
            <v>5987</v>
          </cell>
        </row>
        <row r="89">
          <cell r="B89" t="str">
            <v>이라크</v>
          </cell>
          <cell r="C89">
            <v>183</v>
          </cell>
        </row>
        <row r="90">
          <cell r="B90" t="str">
            <v>이란</v>
          </cell>
          <cell r="C90">
            <v>958</v>
          </cell>
        </row>
        <row r="91">
          <cell r="B91" t="str">
            <v>이스라엘</v>
          </cell>
          <cell r="C91">
            <v>1287</v>
          </cell>
        </row>
        <row r="92">
          <cell r="B92" t="str">
            <v>인도</v>
          </cell>
          <cell r="C92">
            <v>21109</v>
          </cell>
        </row>
        <row r="93">
          <cell r="B93" t="str">
            <v>인도네시아</v>
          </cell>
          <cell r="C93">
            <v>25056</v>
          </cell>
        </row>
        <row r="94">
          <cell r="B94" t="str">
            <v>일본</v>
          </cell>
          <cell r="C94">
            <v>208759</v>
          </cell>
        </row>
        <row r="95">
          <cell r="B95" t="str">
            <v>카자흐스탄</v>
          </cell>
          <cell r="C95">
            <v>2568</v>
          </cell>
        </row>
        <row r="96">
          <cell r="B96" t="str">
            <v>카타르</v>
          </cell>
          <cell r="C96">
            <v>128</v>
          </cell>
        </row>
        <row r="97">
          <cell r="B97" t="str">
            <v>캄보디아</v>
          </cell>
          <cell r="C97">
            <v>2512</v>
          </cell>
        </row>
        <row r="98">
          <cell r="B98" t="str">
            <v>쿠웨이트</v>
          </cell>
          <cell r="C98">
            <v>234</v>
          </cell>
        </row>
        <row r="99">
          <cell r="B99" t="str">
            <v>키르기스스탄</v>
          </cell>
          <cell r="C99">
            <v>610</v>
          </cell>
        </row>
        <row r="100">
          <cell r="B100" t="str">
            <v>키프로스</v>
          </cell>
          <cell r="C100">
            <v>69</v>
          </cell>
        </row>
        <row r="101">
          <cell r="B101" t="str">
            <v>타지키스탄</v>
          </cell>
          <cell r="C101">
            <v>175</v>
          </cell>
        </row>
        <row r="102">
          <cell r="B102" t="str">
            <v>태국</v>
          </cell>
          <cell r="C102">
            <v>27380</v>
          </cell>
        </row>
        <row r="103">
          <cell r="B103" t="str">
            <v>터키</v>
          </cell>
          <cell r="C103">
            <v>2602</v>
          </cell>
        </row>
        <row r="104">
          <cell r="B104" t="str">
            <v>투르크메니스탄</v>
          </cell>
          <cell r="C104">
            <v>30</v>
          </cell>
        </row>
        <row r="105">
          <cell r="B105" t="str">
            <v>티모르</v>
          </cell>
          <cell r="C105">
            <v>87</v>
          </cell>
        </row>
        <row r="106">
          <cell r="B106" t="str">
            <v>파키스탄</v>
          </cell>
          <cell r="C106">
            <v>996</v>
          </cell>
        </row>
        <row r="107">
          <cell r="B107" t="str">
            <v>팔레스타인</v>
          </cell>
          <cell r="C107">
            <v>55</v>
          </cell>
        </row>
        <row r="108">
          <cell r="B108" t="str">
            <v>필리핀</v>
          </cell>
          <cell r="C108">
            <v>53644</v>
          </cell>
        </row>
        <row r="109">
          <cell r="B109" t="str">
            <v>홍콩</v>
          </cell>
          <cell r="C109">
            <v>42212</v>
          </cell>
        </row>
        <row r="110">
          <cell r="B110" t="str">
            <v>홍콩1</v>
          </cell>
          <cell r="C110">
            <v>42209</v>
          </cell>
        </row>
        <row r="111">
          <cell r="B111" t="str">
            <v>영국 보호민</v>
          </cell>
          <cell r="C111">
            <v>2</v>
          </cell>
        </row>
        <row r="112">
          <cell r="B112" t="str">
            <v>홍콩거주난민</v>
          </cell>
          <cell r="C112">
            <v>1</v>
          </cell>
        </row>
        <row r="113">
          <cell r="C113">
            <v>5537</v>
          </cell>
        </row>
        <row r="114">
          <cell r="B114" t="str">
            <v>가나</v>
          </cell>
          <cell r="C114">
            <v>230</v>
          </cell>
        </row>
        <row r="115">
          <cell r="B115" t="str">
            <v>가봉</v>
          </cell>
          <cell r="C115">
            <v>10</v>
          </cell>
        </row>
        <row r="116">
          <cell r="B116" t="str">
            <v>감비아</v>
          </cell>
          <cell r="C116">
            <v>6</v>
          </cell>
        </row>
        <row r="117">
          <cell r="B117" t="str">
            <v>기니</v>
          </cell>
          <cell r="C117">
            <v>12</v>
          </cell>
        </row>
        <row r="118">
          <cell r="B118" t="str">
            <v>기니비사우</v>
          </cell>
          <cell r="C118">
            <v>0</v>
          </cell>
        </row>
        <row r="119">
          <cell r="B119" t="str">
            <v>나미비아</v>
          </cell>
          <cell r="C119">
            <v>14</v>
          </cell>
        </row>
        <row r="120">
          <cell r="B120" t="str">
            <v>나이지리아</v>
          </cell>
          <cell r="C120">
            <v>273</v>
          </cell>
        </row>
        <row r="121">
          <cell r="B121" t="str">
            <v>남수단공화국</v>
          </cell>
          <cell r="C121">
            <v>10</v>
          </cell>
        </row>
        <row r="122">
          <cell r="B122" t="str">
            <v>남아프리카 공화국</v>
          </cell>
          <cell r="C122">
            <v>1413</v>
          </cell>
        </row>
        <row r="123">
          <cell r="B123" t="str">
            <v>니제르</v>
          </cell>
          <cell r="C123">
            <v>5</v>
          </cell>
        </row>
        <row r="124">
          <cell r="B124" t="str">
            <v>라이베리아</v>
          </cell>
          <cell r="C124">
            <v>36</v>
          </cell>
        </row>
        <row r="125">
          <cell r="B125" t="str">
            <v>레소토</v>
          </cell>
          <cell r="C125">
            <v>2</v>
          </cell>
        </row>
        <row r="126">
          <cell r="B126" t="str">
            <v>르완다</v>
          </cell>
          <cell r="C126">
            <v>38</v>
          </cell>
        </row>
        <row r="127">
          <cell r="B127" t="str">
            <v>리비아</v>
          </cell>
          <cell r="C127">
            <v>116</v>
          </cell>
        </row>
        <row r="128">
          <cell r="B128" t="str">
            <v>마다가스카르</v>
          </cell>
          <cell r="C128">
            <v>480</v>
          </cell>
        </row>
        <row r="129">
          <cell r="B129" t="str">
            <v>말라위</v>
          </cell>
          <cell r="C129">
            <v>8</v>
          </cell>
        </row>
        <row r="130">
          <cell r="B130" t="str">
            <v>말리</v>
          </cell>
          <cell r="C130">
            <v>13</v>
          </cell>
        </row>
        <row r="131">
          <cell r="B131" t="str">
            <v>모로코</v>
          </cell>
          <cell r="C131">
            <v>292</v>
          </cell>
        </row>
        <row r="132">
          <cell r="B132" t="str">
            <v>모리셔스</v>
          </cell>
          <cell r="C132">
            <v>411</v>
          </cell>
        </row>
        <row r="133">
          <cell r="B133" t="str">
            <v>모리타니</v>
          </cell>
          <cell r="C133">
            <v>5</v>
          </cell>
        </row>
        <row r="134">
          <cell r="B134" t="str">
            <v>모잠비크</v>
          </cell>
          <cell r="C134">
            <v>38</v>
          </cell>
        </row>
        <row r="135">
          <cell r="B135" t="str">
            <v>베냉</v>
          </cell>
          <cell r="C135">
            <v>2</v>
          </cell>
        </row>
        <row r="136">
          <cell r="B136" t="str">
            <v>보츠와나</v>
          </cell>
          <cell r="C136">
            <v>17</v>
          </cell>
        </row>
        <row r="137">
          <cell r="B137" t="str">
            <v>부룬디</v>
          </cell>
          <cell r="C137">
            <v>12</v>
          </cell>
        </row>
        <row r="138">
          <cell r="B138" t="str">
            <v>부르키나파소</v>
          </cell>
          <cell r="C138">
            <v>8</v>
          </cell>
        </row>
        <row r="139">
          <cell r="B139" t="str">
            <v>세네갈</v>
          </cell>
          <cell r="C139">
            <v>55</v>
          </cell>
        </row>
        <row r="140">
          <cell r="B140" t="str">
            <v>세이셸</v>
          </cell>
          <cell r="C140">
            <v>6</v>
          </cell>
        </row>
        <row r="141">
          <cell r="B141" t="str">
            <v>소말리아</v>
          </cell>
          <cell r="C141">
            <v>3</v>
          </cell>
        </row>
        <row r="142">
          <cell r="B142" t="str">
            <v>수단</v>
          </cell>
          <cell r="C142">
            <v>115</v>
          </cell>
        </row>
        <row r="143">
          <cell r="B143" t="str">
            <v>스와질랜드</v>
          </cell>
          <cell r="C143">
            <v>12</v>
          </cell>
        </row>
        <row r="144">
          <cell r="B144" t="str">
            <v>시에라리온</v>
          </cell>
          <cell r="C144">
            <v>3</v>
          </cell>
        </row>
        <row r="145">
          <cell r="B145" t="str">
            <v>알제리</v>
          </cell>
          <cell r="C145">
            <v>135</v>
          </cell>
        </row>
        <row r="146">
          <cell r="B146" t="str">
            <v>앙골라</v>
          </cell>
          <cell r="C146">
            <v>7</v>
          </cell>
        </row>
        <row r="147">
          <cell r="B147" t="str">
            <v>에리트리아</v>
          </cell>
          <cell r="C147">
            <v>6</v>
          </cell>
        </row>
        <row r="148">
          <cell r="B148" t="str">
            <v>에티오피아</v>
          </cell>
          <cell r="C148">
            <v>120</v>
          </cell>
        </row>
        <row r="149">
          <cell r="B149" t="str">
            <v>우간다</v>
          </cell>
          <cell r="C149">
            <v>117</v>
          </cell>
        </row>
        <row r="150">
          <cell r="B150" t="str">
            <v>이집트</v>
          </cell>
          <cell r="C150">
            <v>728</v>
          </cell>
        </row>
        <row r="151">
          <cell r="B151" t="str">
            <v>잠비아</v>
          </cell>
          <cell r="C151">
            <v>18</v>
          </cell>
        </row>
        <row r="152">
          <cell r="B152" t="str">
            <v>적도기니</v>
          </cell>
          <cell r="C152">
            <v>2</v>
          </cell>
        </row>
        <row r="153">
          <cell r="B153" t="str">
            <v>중앙 아프리카 공화국</v>
          </cell>
          <cell r="C153">
            <v>1</v>
          </cell>
        </row>
        <row r="154">
          <cell r="B154" t="str">
            <v>짐바브웨</v>
          </cell>
          <cell r="C154">
            <v>62</v>
          </cell>
        </row>
        <row r="155">
          <cell r="B155" t="str">
            <v>차드</v>
          </cell>
          <cell r="C155">
            <v>2</v>
          </cell>
        </row>
        <row r="156">
          <cell r="B156" t="str">
            <v>카메룬</v>
          </cell>
          <cell r="C156">
            <v>84</v>
          </cell>
        </row>
        <row r="157">
          <cell r="B157" t="str">
            <v>카보베르데</v>
          </cell>
          <cell r="C157">
            <v>1</v>
          </cell>
        </row>
        <row r="158">
          <cell r="B158" t="str">
            <v>케냐</v>
          </cell>
          <cell r="C158">
            <v>301</v>
          </cell>
        </row>
        <row r="159">
          <cell r="B159" t="str">
            <v>코모로</v>
          </cell>
          <cell r="C159">
            <v>2</v>
          </cell>
        </row>
        <row r="160">
          <cell r="B160" t="str">
            <v>코트디부아르</v>
          </cell>
          <cell r="C160">
            <v>21</v>
          </cell>
        </row>
        <row r="161">
          <cell r="B161" t="str">
            <v>콩고</v>
          </cell>
          <cell r="C161">
            <v>20</v>
          </cell>
        </row>
        <row r="162">
          <cell r="B162" t="str">
            <v>콩고 민주공화국</v>
          </cell>
          <cell r="C162">
            <v>15</v>
          </cell>
        </row>
        <row r="163">
          <cell r="B163" t="str">
            <v>탄자니아</v>
          </cell>
          <cell r="C163">
            <v>71</v>
          </cell>
        </row>
        <row r="164">
          <cell r="B164" t="str">
            <v>토고</v>
          </cell>
          <cell r="C164">
            <v>10</v>
          </cell>
        </row>
        <row r="165">
          <cell r="B165" t="str">
            <v>튀니지</v>
          </cell>
          <cell r="C165">
            <v>169</v>
          </cell>
        </row>
        <row r="166">
          <cell r="C166">
            <v>84017</v>
          </cell>
        </row>
        <row r="167">
          <cell r="B167" t="str">
            <v>러시아</v>
          </cell>
          <cell r="C167">
            <v>19389</v>
          </cell>
        </row>
        <row r="168">
          <cell r="B168" t="str">
            <v>(러시아연방)</v>
          </cell>
          <cell r="C168">
            <v>19367</v>
          </cell>
        </row>
        <row r="169">
          <cell r="B169" t="str">
            <v>(한국계 러시아인)</v>
          </cell>
          <cell r="C169">
            <v>22</v>
          </cell>
        </row>
        <row r="170">
          <cell r="B170" t="str">
            <v>그루지아</v>
          </cell>
          <cell r="C170">
            <v>67</v>
          </cell>
        </row>
        <row r="171">
          <cell r="B171" t="str">
            <v>그리스</v>
          </cell>
          <cell r="C171">
            <v>861</v>
          </cell>
        </row>
        <row r="172">
          <cell r="B172" t="str">
            <v>네덜란드</v>
          </cell>
          <cell r="C172">
            <v>2926</v>
          </cell>
        </row>
        <row r="173">
          <cell r="B173" t="str">
            <v>노르웨이</v>
          </cell>
          <cell r="C173">
            <v>1444</v>
          </cell>
        </row>
        <row r="174">
          <cell r="B174" t="str">
            <v>덴마크</v>
          </cell>
          <cell r="C174">
            <v>935</v>
          </cell>
        </row>
        <row r="175">
          <cell r="B175" t="str">
            <v>독일</v>
          </cell>
          <cell r="C175">
            <v>10234</v>
          </cell>
        </row>
        <row r="176">
          <cell r="B176" t="str">
            <v>라트비아</v>
          </cell>
          <cell r="C176">
            <v>304</v>
          </cell>
        </row>
        <row r="177">
          <cell r="B177" t="str">
            <v>루마니아</v>
          </cell>
          <cell r="C177">
            <v>1784</v>
          </cell>
        </row>
        <row r="178">
          <cell r="B178" t="str">
            <v>룩셈부르크</v>
          </cell>
          <cell r="C178">
            <v>34</v>
          </cell>
        </row>
        <row r="179">
          <cell r="B179" t="str">
            <v>리투아니아</v>
          </cell>
          <cell r="C179">
            <v>245</v>
          </cell>
        </row>
        <row r="180">
          <cell r="B180" t="str">
            <v>리히텐슈타인</v>
          </cell>
          <cell r="C180">
            <v>10</v>
          </cell>
        </row>
        <row r="181">
          <cell r="B181" t="str">
            <v>마케도니아</v>
          </cell>
          <cell r="C181">
            <v>20</v>
          </cell>
        </row>
        <row r="182">
          <cell r="B182" t="str">
            <v>몬테네그로</v>
          </cell>
          <cell r="C182">
            <v>364</v>
          </cell>
        </row>
        <row r="183">
          <cell r="B183" t="str">
            <v>몰도바</v>
          </cell>
          <cell r="C183">
            <v>65</v>
          </cell>
        </row>
        <row r="184">
          <cell r="B184" t="str">
            <v>몰타</v>
          </cell>
          <cell r="C184">
            <v>73</v>
          </cell>
        </row>
        <row r="185">
          <cell r="B185" t="str">
            <v>바티칸</v>
          </cell>
          <cell r="C185">
            <v>2</v>
          </cell>
        </row>
        <row r="186">
          <cell r="B186" t="str">
            <v>벨기에</v>
          </cell>
          <cell r="C186">
            <v>1069</v>
          </cell>
        </row>
        <row r="187">
          <cell r="B187" t="str">
            <v>벨로루시</v>
          </cell>
          <cell r="C187">
            <v>160</v>
          </cell>
        </row>
        <row r="188">
          <cell r="B188" t="str">
            <v>보스니아-헤르체코비나</v>
          </cell>
          <cell r="C188">
            <v>73</v>
          </cell>
        </row>
        <row r="189">
          <cell r="B189" t="str">
            <v>불가리아</v>
          </cell>
          <cell r="C189">
            <v>977</v>
          </cell>
        </row>
        <row r="190">
          <cell r="B190" t="str">
            <v>산마리노</v>
          </cell>
          <cell r="C190">
            <v>1</v>
          </cell>
        </row>
        <row r="191">
          <cell r="B191" t="str">
            <v>세르비아</v>
          </cell>
          <cell r="C191">
            <v>776</v>
          </cell>
        </row>
        <row r="192">
          <cell r="B192" t="str">
            <v>세르비아 앤 몬테네그로</v>
          </cell>
          <cell r="C192">
            <v>1</v>
          </cell>
        </row>
        <row r="193">
          <cell r="B193" t="str">
            <v>스웨덴</v>
          </cell>
          <cell r="C193">
            <v>1448</v>
          </cell>
        </row>
        <row r="194">
          <cell r="B194" t="str">
            <v>스위스</v>
          </cell>
          <cell r="C194">
            <v>1264</v>
          </cell>
        </row>
        <row r="195">
          <cell r="B195" t="str">
            <v>스페인</v>
          </cell>
          <cell r="C195">
            <v>2136</v>
          </cell>
        </row>
        <row r="196">
          <cell r="B196" t="str">
            <v>슬로바크</v>
          </cell>
          <cell r="C196">
            <v>277</v>
          </cell>
        </row>
        <row r="197">
          <cell r="B197" t="str">
            <v>슬로베니아</v>
          </cell>
          <cell r="C197">
            <v>106</v>
          </cell>
        </row>
        <row r="198">
          <cell r="B198" t="str">
            <v>아르메니아</v>
          </cell>
          <cell r="C198">
            <v>24</v>
          </cell>
        </row>
        <row r="199">
          <cell r="B199" t="str">
            <v>아이슬란드</v>
          </cell>
          <cell r="C199">
            <v>50</v>
          </cell>
        </row>
        <row r="200">
          <cell r="B200" t="str">
            <v>아일랜드</v>
          </cell>
          <cell r="C200">
            <v>729</v>
          </cell>
        </row>
        <row r="201">
          <cell r="B201" t="str">
            <v>아제르바이잔</v>
          </cell>
          <cell r="C201">
            <v>74</v>
          </cell>
        </row>
        <row r="202">
          <cell r="B202" t="str">
            <v>안도라</v>
          </cell>
          <cell r="C202">
            <v>24</v>
          </cell>
        </row>
        <row r="203">
          <cell r="B203" t="str">
            <v>알바니아</v>
          </cell>
          <cell r="C203">
            <v>60</v>
          </cell>
        </row>
        <row r="204">
          <cell r="B204" t="str">
            <v>에스토니아</v>
          </cell>
          <cell r="C204">
            <v>125</v>
          </cell>
        </row>
        <row r="205">
          <cell r="B205" t="str">
            <v>영국</v>
          </cell>
          <cell r="C205">
            <v>11922</v>
          </cell>
        </row>
        <row r="206">
          <cell r="B206" t="str">
            <v>오스트리아</v>
          </cell>
          <cell r="C206">
            <v>1001</v>
          </cell>
        </row>
        <row r="207">
          <cell r="B207" t="str">
            <v>우크라이나</v>
          </cell>
          <cell r="C207">
            <v>2898</v>
          </cell>
        </row>
        <row r="208">
          <cell r="B208" t="str">
            <v>유고슬라비아</v>
          </cell>
          <cell r="C208">
            <v>45</v>
          </cell>
        </row>
        <row r="209">
          <cell r="B209" t="str">
            <v>이탈리아</v>
          </cell>
          <cell r="C209">
            <v>6489</v>
          </cell>
        </row>
        <row r="210">
          <cell r="B210" t="str">
            <v>체코</v>
          </cell>
          <cell r="C210">
            <v>898</v>
          </cell>
        </row>
        <row r="211">
          <cell r="B211" t="str">
            <v>코소보</v>
          </cell>
          <cell r="C211">
            <v>10</v>
          </cell>
        </row>
        <row r="212">
          <cell r="B212" t="str">
            <v>크로아티아</v>
          </cell>
          <cell r="C212">
            <v>1039</v>
          </cell>
        </row>
        <row r="213">
          <cell r="B213" t="str">
            <v>포르투갈</v>
          </cell>
          <cell r="C213">
            <v>990</v>
          </cell>
        </row>
        <row r="214">
          <cell r="B214" t="str">
            <v>폴란드</v>
          </cell>
          <cell r="C214">
            <v>1554</v>
          </cell>
        </row>
        <row r="215">
          <cell r="B215" t="str">
            <v>프랑스</v>
          </cell>
          <cell r="C215">
            <v>7533</v>
          </cell>
        </row>
        <row r="216">
          <cell r="B216" t="str">
            <v>핀란드</v>
          </cell>
          <cell r="C216">
            <v>1037</v>
          </cell>
        </row>
        <row r="217">
          <cell r="B217" t="str">
            <v>헝가리</v>
          </cell>
          <cell r="C217">
            <v>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610"/>
      <sheetName val="4.국적별 상륙허가자201610"/>
      <sheetName val="6.항구별재외국민입국자201610"/>
      <sheetName val="Sheet4"/>
    </sheetNames>
    <sheetDataSet>
      <sheetData sheetId="0"/>
      <sheetData sheetId="1"/>
      <sheetData sheetId="2"/>
      <sheetData sheetId="3">
        <row r="269">
          <cell r="G269">
            <v>26096</v>
          </cell>
        </row>
      </sheetData>
      <sheetData sheetId="4">
        <row r="2">
          <cell r="J2">
            <v>1587797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1561701</v>
          </cell>
        </row>
        <row r="7">
          <cell r="C7">
            <v>17410</v>
          </cell>
        </row>
        <row r="8">
          <cell r="B8" t="str">
            <v>나우루</v>
          </cell>
          <cell r="C8">
            <v>10</v>
          </cell>
        </row>
        <row r="9">
          <cell r="B9" t="str">
            <v>뉴질랜드</v>
          </cell>
          <cell r="C9">
            <v>2723</v>
          </cell>
        </row>
        <row r="10">
          <cell r="B10" t="str">
            <v>마샬군도</v>
          </cell>
          <cell r="C10">
            <v>11</v>
          </cell>
        </row>
        <row r="11">
          <cell r="B11" t="str">
            <v>미크로네시아</v>
          </cell>
          <cell r="C11">
            <v>24</v>
          </cell>
        </row>
        <row r="12">
          <cell r="B12" t="str">
            <v>비누아투</v>
          </cell>
          <cell r="C12">
            <v>13</v>
          </cell>
        </row>
        <row r="13">
          <cell r="B13" t="str">
            <v>사모아</v>
          </cell>
          <cell r="C13">
            <v>101</v>
          </cell>
        </row>
        <row r="14">
          <cell r="B14" t="str">
            <v>솔로몬군도</v>
          </cell>
          <cell r="C14">
            <v>20</v>
          </cell>
        </row>
        <row r="15">
          <cell r="B15" t="str">
            <v>오스트레일리아</v>
          </cell>
          <cell r="C15">
            <v>14021</v>
          </cell>
        </row>
        <row r="16">
          <cell r="B16" t="str">
            <v>키리바시</v>
          </cell>
          <cell r="C16">
            <v>69</v>
          </cell>
        </row>
        <row r="17">
          <cell r="B17" t="str">
            <v>통가</v>
          </cell>
          <cell r="C17">
            <v>17</v>
          </cell>
        </row>
        <row r="18">
          <cell r="B18" t="str">
            <v>투발루</v>
          </cell>
          <cell r="C18">
            <v>29</v>
          </cell>
        </row>
        <row r="19">
          <cell r="B19" t="str">
            <v>파푸아뉴기니</v>
          </cell>
          <cell r="C19">
            <v>49</v>
          </cell>
        </row>
        <row r="20">
          <cell r="B20" t="str">
            <v>팔라우</v>
          </cell>
          <cell r="C20">
            <v>38</v>
          </cell>
        </row>
        <row r="21">
          <cell r="B21" t="str">
            <v>피지</v>
          </cell>
          <cell r="C21">
            <v>285</v>
          </cell>
        </row>
        <row r="22">
          <cell r="C22">
            <v>50</v>
          </cell>
        </row>
        <row r="23">
          <cell r="B23" t="str">
            <v>무국적</v>
          </cell>
          <cell r="C23">
            <v>50</v>
          </cell>
        </row>
        <row r="24">
          <cell r="C24">
            <v>109407</v>
          </cell>
        </row>
        <row r="25">
          <cell r="B25" t="str">
            <v>가이아나</v>
          </cell>
          <cell r="C25">
            <v>46</v>
          </cell>
        </row>
        <row r="26">
          <cell r="B26" t="str">
            <v>과테말라</v>
          </cell>
          <cell r="C26">
            <v>193</v>
          </cell>
        </row>
        <row r="27">
          <cell r="B27" t="str">
            <v>그레나다</v>
          </cell>
          <cell r="C27">
            <v>4</v>
          </cell>
        </row>
        <row r="28">
          <cell r="B28" t="str">
            <v>니카라과</v>
          </cell>
          <cell r="C28">
            <v>111</v>
          </cell>
        </row>
        <row r="29">
          <cell r="B29" t="str">
            <v>도미니카공화국</v>
          </cell>
          <cell r="C29">
            <v>189</v>
          </cell>
        </row>
        <row r="30">
          <cell r="B30" t="str">
            <v>도미니카연방</v>
          </cell>
          <cell r="C30">
            <v>24</v>
          </cell>
        </row>
        <row r="31">
          <cell r="B31" t="str">
            <v>멕시코</v>
          </cell>
          <cell r="C31">
            <v>1516</v>
          </cell>
        </row>
        <row r="32">
          <cell r="B32" t="str">
            <v>미국</v>
          </cell>
          <cell r="C32">
            <v>82885</v>
          </cell>
        </row>
        <row r="33">
          <cell r="B33" t="str">
            <v>미국인근섬</v>
          </cell>
          <cell r="C33">
            <v>0</v>
          </cell>
        </row>
        <row r="34">
          <cell r="B34" t="str">
            <v>바베이도스</v>
          </cell>
          <cell r="C34">
            <v>16</v>
          </cell>
        </row>
        <row r="35">
          <cell r="B35" t="str">
            <v>바하마</v>
          </cell>
          <cell r="C35">
            <v>10</v>
          </cell>
        </row>
        <row r="36">
          <cell r="B36" t="str">
            <v>베네수엘라</v>
          </cell>
          <cell r="C36">
            <v>206</v>
          </cell>
        </row>
        <row r="37">
          <cell r="B37" t="str">
            <v>벨리즈</v>
          </cell>
          <cell r="C37">
            <v>13</v>
          </cell>
        </row>
        <row r="38">
          <cell r="B38" t="str">
            <v>볼리비아</v>
          </cell>
          <cell r="C38">
            <v>83</v>
          </cell>
        </row>
        <row r="39">
          <cell r="B39" t="str">
            <v>브라질</v>
          </cell>
          <cell r="C39">
            <v>1747</v>
          </cell>
        </row>
        <row r="40">
          <cell r="B40" t="str">
            <v>세인트루시아</v>
          </cell>
          <cell r="C40">
            <v>23</v>
          </cell>
        </row>
        <row r="41">
          <cell r="B41" t="str">
            <v>세인트빈센트 그레나딘</v>
          </cell>
          <cell r="C41">
            <v>56</v>
          </cell>
        </row>
        <row r="42">
          <cell r="B42" t="str">
            <v>세인트키츠네비스</v>
          </cell>
          <cell r="C42">
            <v>34</v>
          </cell>
        </row>
        <row r="43">
          <cell r="B43" t="str">
            <v>수리남</v>
          </cell>
          <cell r="C43">
            <v>9</v>
          </cell>
        </row>
        <row r="44">
          <cell r="B44" t="str">
            <v>아르헨티나</v>
          </cell>
          <cell r="C44">
            <v>496</v>
          </cell>
        </row>
        <row r="45">
          <cell r="B45" t="str">
            <v>아이티</v>
          </cell>
          <cell r="C45">
            <v>36</v>
          </cell>
        </row>
        <row r="46">
          <cell r="B46" t="str">
            <v>앤티가바부다</v>
          </cell>
          <cell r="C46">
            <v>9</v>
          </cell>
        </row>
        <row r="47">
          <cell r="B47" t="str">
            <v>에콰도르</v>
          </cell>
          <cell r="C47">
            <v>162</v>
          </cell>
        </row>
        <row r="48">
          <cell r="B48" t="str">
            <v>엘살바도르</v>
          </cell>
          <cell r="C48">
            <v>84</v>
          </cell>
        </row>
        <row r="49">
          <cell r="B49" t="str">
            <v>온두라스</v>
          </cell>
          <cell r="C49">
            <v>401</v>
          </cell>
        </row>
        <row r="50">
          <cell r="B50" t="str">
            <v>우루과이</v>
          </cell>
          <cell r="C50">
            <v>35</v>
          </cell>
        </row>
        <row r="51">
          <cell r="B51" t="str">
            <v>자메이카</v>
          </cell>
          <cell r="C51">
            <v>203</v>
          </cell>
        </row>
        <row r="52">
          <cell r="B52" t="str">
            <v>칠레</v>
          </cell>
          <cell r="C52">
            <v>407</v>
          </cell>
        </row>
        <row r="53">
          <cell r="B53" t="str">
            <v>캐나다</v>
          </cell>
          <cell r="C53">
            <v>18634</v>
          </cell>
        </row>
        <row r="54">
          <cell r="B54" t="str">
            <v>코스타리카</v>
          </cell>
          <cell r="C54">
            <v>158</v>
          </cell>
        </row>
        <row r="55">
          <cell r="B55" t="str">
            <v>콜롬비아</v>
          </cell>
          <cell r="C55">
            <v>618</v>
          </cell>
        </row>
        <row r="56">
          <cell r="B56" t="str">
            <v>쿠바</v>
          </cell>
          <cell r="C56">
            <v>14</v>
          </cell>
        </row>
        <row r="57">
          <cell r="B57" t="str">
            <v>트리니다드토바고</v>
          </cell>
          <cell r="C57">
            <v>86</v>
          </cell>
        </row>
        <row r="58">
          <cell r="B58" t="str">
            <v>파나마</v>
          </cell>
          <cell r="C58">
            <v>165</v>
          </cell>
        </row>
        <row r="59">
          <cell r="B59" t="str">
            <v>파라과이</v>
          </cell>
          <cell r="C59">
            <v>81</v>
          </cell>
        </row>
        <row r="60">
          <cell r="B60" t="str">
            <v>페루</v>
          </cell>
          <cell r="C60">
            <v>653</v>
          </cell>
        </row>
        <row r="61">
          <cell r="C61">
            <v>1331104</v>
          </cell>
        </row>
        <row r="62">
          <cell r="B62" t="str">
            <v>중국</v>
          </cell>
          <cell r="C62">
            <v>680918</v>
          </cell>
        </row>
        <row r="63">
          <cell r="B63" t="str">
            <v>(중국1)</v>
          </cell>
          <cell r="C63">
            <v>658252</v>
          </cell>
        </row>
        <row r="64">
          <cell r="B64" t="str">
            <v>(한국계중국인)</v>
          </cell>
          <cell r="C64">
            <v>22666</v>
          </cell>
        </row>
        <row r="65">
          <cell r="B65" t="str">
            <v>국제연합</v>
          </cell>
          <cell r="C65">
            <v>144</v>
          </cell>
        </row>
        <row r="66">
          <cell r="B66" t="str">
            <v>네팔</v>
          </cell>
          <cell r="C66">
            <v>1317</v>
          </cell>
        </row>
        <row r="67">
          <cell r="B67" t="str">
            <v>대만</v>
          </cell>
          <cell r="C67">
            <v>74516</v>
          </cell>
        </row>
        <row r="68">
          <cell r="B68" t="str">
            <v>라오스</v>
          </cell>
          <cell r="C68">
            <v>700</v>
          </cell>
        </row>
        <row r="69">
          <cell r="B69" t="str">
            <v>레바논</v>
          </cell>
          <cell r="C69">
            <v>108</v>
          </cell>
        </row>
        <row r="70">
          <cell r="B70" t="str">
            <v>마카오</v>
          </cell>
          <cell r="C70">
            <v>4653</v>
          </cell>
        </row>
        <row r="71">
          <cell r="B71" t="str">
            <v>말레이시아</v>
          </cell>
          <cell r="C71">
            <v>36243</v>
          </cell>
        </row>
        <row r="72">
          <cell r="B72" t="str">
            <v>몰디브</v>
          </cell>
          <cell r="C72">
            <v>25</v>
          </cell>
        </row>
        <row r="73">
          <cell r="B73" t="str">
            <v>몽골</v>
          </cell>
          <cell r="C73">
            <v>6743</v>
          </cell>
        </row>
        <row r="74">
          <cell r="B74" t="str">
            <v>미얀마</v>
          </cell>
          <cell r="C74">
            <v>5916</v>
          </cell>
        </row>
        <row r="75">
          <cell r="B75" t="str">
            <v>바레인</v>
          </cell>
          <cell r="C75">
            <v>48</v>
          </cell>
        </row>
        <row r="76">
          <cell r="B76" t="str">
            <v>방글라데시</v>
          </cell>
          <cell r="C76">
            <v>1281</v>
          </cell>
        </row>
        <row r="77">
          <cell r="B77" t="str">
            <v>베트남</v>
          </cell>
          <cell r="C77">
            <v>28558</v>
          </cell>
        </row>
        <row r="78">
          <cell r="B78" t="str">
            <v>부탄</v>
          </cell>
          <cell r="C78">
            <v>96</v>
          </cell>
        </row>
        <row r="79">
          <cell r="B79" t="str">
            <v>브루나이</v>
          </cell>
          <cell r="C79">
            <v>205</v>
          </cell>
        </row>
        <row r="80">
          <cell r="B80" t="str">
            <v>사우디아라비아</v>
          </cell>
          <cell r="C80">
            <v>670</v>
          </cell>
        </row>
        <row r="81">
          <cell r="B81" t="str">
            <v>스리랑카</v>
          </cell>
          <cell r="C81">
            <v>1324</v>
          </cell>
        </row>
        <row r="82">
          <cell r="B82" t="str">
            <v>시리아</v>
          </cell>
          <cell r="C82">
            <v>118</v>
          </cell>
        </row>
        <row r="83">
          <cell r="B83" t="str">
            <v>싱가포르</v>
          </cell>
          <cell r="C83">
            <v>22933</v>
          </cell>
        </row>
        <row r="84">
          <cell r="B84" t="str">
            <v>아랍에미리트연합</v>
          </cell>
          <cell r="C84">
            <v>632</v>
          </cell>
        </row>
        <row r="85">
          <cell r="B85" t="str">
            <v>아프가니스탄</v>
          </cell>
          <cell r="C85">
            <v>81</v>
          </cell>
        </row>
        <row r="86">
          <cell r="B86" t="str">
            <v>예멘공화국</v>
          </cell>
          <cell r="C86">
            <v>78</v>
          </cell>
        </row>
        <row r="87">
          <cell r="B87" t="str">
            <v>오만</v>
          </cell>
          <cell r="C87">
            <v>150</v>
          </cell>
        </row>
        <row r="88">
          <cell r="B88" t="str">
            <v>요르단</v>
          </cell>
          <cell r="C88">
            <v>339</v>
          </cell>
        </row>
        <row r="89">
          <cell r="B89" t="str">
            <v>우즈베키스탄</v>
          </cell>
          <cell r="C89">
            <v>5671</v>
          </cell>
        </row>
        <row r="90">
          <cell r="B90" t="str">
            <v>이라크</v>
          </cell>
          <cell r="C90">
            <v>181</v>
          </cell>
        </row>
        <row r="91">
          <cell r="B91" t="str">
            <v>이란</v>
          </cell>
          <cell r="C91">
            <v>896</v>
          </cell>
        </row>
        <row r="92">
          <cell r="B92" t="str">
            <v>이스라엘</v>
          </cell>
          <cell r="C92">
            <v>1878</v>
          </cell>
        </row>
        <row r="93">
          <cell r="B93" t="str">
            <v>인도</v>
          </cell>
          <cell r="C93">
            <v>18281</v>
          </cell>
        </row>
        <row r="94">
          <cell r="B94" t="str">
            <v>인도네시아</v>
          </cell>
          <cell r="C94">
            <v>29294</v>
          </cell>
        </row>
        <row r="95">
          <cell r="B95" t="str">
            <v>일본</v>
          </cell>
          <cell r="C95">
            <v>227149</v>
          </cell>
        </row>
        <row r="96">
          <cell r="B96" t="str">
            <v>카자흐스탄</v>
          </cell>
          <cell r="C96">
            <v>2957</v>
          </cell>
        </row>
        <row r="97">
          <cell r="B97" t="str">
            <v>카타르</v>
          </cell>
          <cell r="C97">
            <v>120</v>
          </cell>
        </row>
        <row r="98">
          <cell r="B98" t="str">
            <v>캄보디아</v>
          </cell>
          <cell r="C98">
            <v>2279</v>
          </cell>
        </row>
        <row r="99">
          <cell r="B99" t="str">
            <v>쿠웨이트</v>
          </cell>
          <cell r="C99">
            <v>167</v>
          </cell>
        </row>
        <row r="100">
          <cell r="B100" t="str">
            <v>키르기스스탄</v>
          </cell>
          <cell r="C100">
            <v>645</v>
          </cell>
        </row>
        <row r="101">
          <cell r="B101" t="str">
            <v>키프로스</v>
          </cell>
          <cell r="C101">
            <v>96</v>
          </cell>
        </row>
        <row r="102">
          <cell r="B102" t="str">
            <v>타지키스탄</v>
          </cell>
          <cell r="C102">
            <v>161</v>
          </cell>
        </row>
        <row r="103">
          <cell r="B103" t="str">
            <v>태국</v>
          </cell>
          <cell r="C103">
            <v>50843</v>
          </cell>
        </row>
        <row r="104">
          <cell r="B104" t="str">
            <v>터키</v>
          </cell>
          <cell r="C104">
            <v>2378</v>
          </cell>
        </row>
        <row r="105">
          <cell r="B105" t="str">
            <v>투르크메니스탄</v>
          </cell>
          <cell r="C105">
            <v>24</v>
          </cell>
        </row>
        <row r="106">
          <cell r="B106" t="str">
            <v>티모르</v>
          </cell>
          <cell r="C106">
            <v>53</v>
          </cell>
        </row>
        <row r="107">
          <cell r="B107" t="str">
            <v>파키스탄</v>
          </cell>
          <cell r="C107">
            <v>1248</v>
          </cell>
        </row>
        <row r="108">
          <cell r="B108" t="str">
            <v>팔레스타인</v>
          </cell>
          <cell r="C108">
            <v>30</v>
          </cell>
        </row>
        <row r="109">
          <cell r="B109" t="str">
            <v>필리핀</v>
          </cell>
          <cell r="C109">
            <v>56021</v>
          </cell>
        </row>
        <row r="110">
          <cell r="B110" t="str">
            <v>홍콩</v>
          </cell>
          <cell r="C110">
            <v>62946</v>
          </cell>
        </row>
        <row r="111">
          <cell r="B111" t="str">
            <v>홍콩1</v>
          </cell>
          <cell r="C111">
            <v>62936</v>
          </cell>
        </row>
        <row r="112">
          <cell r="B112" t="str">
            <v>영국 보호민</v>
          </cell>
          <cell r="C112">
            <v>10</v>
          </cell>
        </row>
        <row r="113">
          <cell r="C113">
            <v>5881</v>
          </cell>
        </row>
        <row r="114">
          <cell r="B114" t="str">
            <v>가나</v>
          </cell>
          <cell r="C114">
            <v>290</v>
          </cell>
        </row>
        <row r="115">
          <cell r="B115" t="str">
            <v>가봉</v>
          </cell>
          <cell r="C115">
            <v>13</v>
          </cell>
        </row>
        <row r="116">
          <cell r="B116" t="str">
            <v>감비아</v>
          </cell>
          <cell r="C116">
            <v>4</v>
          </cell>
        </row>
        <row r="117">
          <cell r="B117" t="str">
            <v>기니</v>
          </cell>
          <cell r="C117">
            <v>27</v>
          </cell>
        </row>
        <row r="118">
          <cell r="B118" t="str">
            <v>기니비사우</v>
          </cell>
          <cell r="C118">
            <v>1</v>
          </cell>
        </row>
        <row r="119">
          <cell r="B119" t="str">
            <v>나미비아</v>
          </cell>
          <cell r="C119">
            <v>15</v>
          </cell>
        </row>
        <row r="120">
          <cell r="B120" t="str">
            <v>나이지리아</v>
          </cell>
          <cell r="C120">
            <v>250</v>
          </cell>
        </row>
        <row r="121">
          <cell r="B121" t="str">
            <v>남수단공화국</v>
          </cell>
          <cell r="C121">
            <v>8</v>
          </cell>
        </row>
        <row r="122">
          <cell r="B122" t="str">
            <v>남아프리카 공화국</v>
          </cell>
          <cell r="C122">
            <v>1110</v>
          </cell>
        </row>
        <row r="123">
          <cell r="B123" t="str">
            <v>니제르</v>
          </cell>
          <cell r="C123">
            <v>3</v>
          </cell>
        </row>
        <row r="124">
          <cell r="B124" t="str">
            <v>라이베리아</v>
          </cell>
          <cell r="C124">
            <v>37</v>
          </cell>
        </row>
        <row r="125">
          <cell r="B125" t="str">
            <v>레소토</v>
          </cell>
          <cell r="C125">
            <v>8</v>
          </cell>
        </row>
        <row r="126">
          <cell r="B126" t="str">
            <v>르완다</v>
          </cell>
          <cell r="C126">
            <v>39</v>
          </cell>
        </row>
        <row r="127">
          <cell r="B127" t="str">
            <v>리비아</v>
          </cell>
          <cell r="C127">
            <v>133</v>
          </cell>
        </row>
        <row r="128">
          <cell r="B128" t="str">
            <v>마다가스카르</v>
          </cell>
          <cell r="C128">
            <v>312</v>
          </cell>
        </row>
        <row r="129">
          <cell r="B129" t="str">
            <v>말라위</v>
          </cell>
          <cell r="C129">
            <v>15</v>
          </cell>
        </row>
        <row r="130">
          <cell r="B130" t="str">
            <v>말리</v>
          </cell>
          <cell r="C130">
            <v>44</v>
          </cell>
        </row>
        <row r="131">
          <cell r="B131" t="str">
            <v>모로코</v>
          </cell>
          <cell r="C131">
            <v>291</v>
          </cell>
        </row>
        <row r="132">
          <cell r="B132" t="str">
            <v>모리셔스</v>
          </cell>
          <cell r="C132">
            <v>354</v>
          </cell>
        </row>
        <row r="133">
          <cell r="B133" t="str">
            <v>모리타니</v>
          </cell>
          <cell r="C133">
            <v>3</v>
          </cell>
        </row>
        <row r="134">
          <cell r="B134" t="str">
            <v>모잠비크</v>
          </cell>
          <cell r="C134">
            <v>53</v>
          </cell>
        </row>
        <row r="135">
          <cell r="B135" t="str">
            <v>베냉</v>
          </cell>
          <cell r="C135">
            <v>6</v>
          </cell>
        </row>
        <row r="136">
          <cell r="B136" t="str">
            <v>보츠와나</v>
          </cell>
          <cell r="C136">
            <v>9</v>
          </cell>
        </row>
        <row r="137">
          <cell r="B137" t="str">
            <v>부룬디</v>
          </cell>
          <cell r="C137">
            <v>10</v>
          </cell>
        </row>
        <row r="138">
          <cell r="B138" t="str">
            <v>부르키나파소</v>
          </cell>
          <cell r="C138">
            <v>10</v>
          </cell>
        </row>
        <row r="139">
          <cell r="B139" t="str">
            <v>사토메프린시페</v>
          </cell>
          <cell r="C139">
            <v>4</v>
          </cell>
        </row>
        <row r="140">
          <cell r="B140" t="str">
            <v>세네갈</v>
          </cell>
          <cell r="C140">
            <v>78</v>
          </cell>
        </row>
        <row r="141">
          <cell r="B141" t="str">
            <v>세이셸</v>
          </cell>
          <cell r="C141">
            <v>9</v>
          </cell>
        </row>
        <row r="142">
          <cell r="B142" t="str">
            <v>수단</v>
          </cell>
          <cell r="C142">
            <v>145</v>
          </cell>
        </row>
        <row r="143">
          <cell r="B143" t="str">
            <v>스와질랜드</v>
          </cell>
          <cell r="C143">
            <v>62</v>
          </cell>
        </row>
        <row r="144">
          <cell r="B144" t="str">
            <v>시에라리온</v>
          </cell>
          <cell r="C144">
            <v>5</v>
          </cell>
        </row>
        <row r="145">
          <cell r="B145" t="str">
            <v>알제리</v>
          </cell>
          <cell r="C145">
            <v>152</v>
          </cell>
        </row>
        <row r="146">
          <cell r="B146" t="str">
            <v>앙골라</v>
          </cell>
          <cell r="C146">
            <v>30</v>
          </cell>
        </row>
        <row r="147">
          <cell r="B147" t="str">
            <v>에리트리아</v>
          </cell>
          <cell r="C147">
            <v>6</v>
          </cell>
        </row>
        <row r="148">
          <cell r="B148" t="str">
            <v>에티오피아</v>
          </cell>
          <cell r="C148">
            <v>188</v>
          </cell>
        </row>
        <row r="149">
          <cell r="B149" t="str">
            <v>우간다</v>
          </cell>
          <cell r="C149">
            <v>102</v>
          </cell>
        </row>
        <row r="150">
          <cell r="B150" t="str">
            <v>이집트</v>
          </cell>
          <cell r="C150">
            <v>866</v>
          </cell>
        </row>
        <row r="151">
          <cell r="B151" t="str">
            <v>잠비아</v>
          </cell>
          <cell r="C151">
            <v>29</v>
          </cell>
        </row>
        <row r="152">
          <cell r="B152" t="str">
            <v>적도기니</v>
          </cell>
          <cell r="C152">
            <v>10</v>
          </cell>
        </row>
        <row r="153">
          <cell r="B153" t="str">
            <v>중앙 아프리카 공화국</v>
          </cell>
          <cell r="C153">
            <v>2</v>
          </cell>
        </row>
        <row r="154">
          <cell r="B154" t="str">
            <v>지부티</v>
          </cell>
          <cell r="C154">
            <v>2</v>
          </cell>
        </row>
        <row r="155">
          <cell r="B155" t="str">
            <v>짐바브웨</v>
          </cell>
          <cell r="C155">
            <v>63</v>
          </cell>
        </row>
        <row r="156">
          <cell r="B156" t="str">
            <v>차드</v>
          </cell>
          <cell r="C156">
            <v>5</v>
          </cell>
        </row>
        <row r="157">
          <cell r="B157" t="str">
            <v>카메룬</v>
          </cell>
          <cell r="C157">
            <v>39</v>
          </cell>
        </row>
        <row r="158">
          <cell r="B158" t="str">
            <v>카보베르데</v>
          </cell>
          <cell r="C158">
            <v>2</v>
          </cell>
        </row>
        <row r="159">
          <cell r="B159" t="str">
            <v>케냐</v>
          </cell>
          <cell r="C159">
            <v>545</v>
          </cell>
        </row>
        <row r="160">
          <cell r="B160" t="str">
            <v>코모로</v>
          </cell>
          <cell r="C160">
            <v>5</v>
          </cell>
        </row>
        <row r="161">
          <cell r="B161" t="str">
            <v>코트디부아르</v>
          </cell>
          <cell r="C161">
            <v>52</v>
          </cell>
        </row>
        <row r="162">
          <cell r="B162" t="str">
            <v>콩고</v>
          </cell>
          <cell r="C162">
            <v>2</v>
          </cell>
        </row>
        <row r="163">
          <cell r="B163" t="str">
            <v>콩고 민주공화국</v>
          </cell>
          <cell r="C163">
            <v>35</v>
          </cell>
        </row>
        <row r="164">
          <cell r="B164" t="str">
            <v>탄자니아</v>
          </cell>
          <cell r="C164">
            <v>190</v>
          </cell>
        </row>
        <row r="165">
          <cell r="B165" t="str">
            <v>토고</v>
          </cell>
          <cell r="C165">
            <v>9</v>
          </cell>
        </row>
        <row r="166">
          <cell r="B166" t="str">
            <v>튀니지</v>
          </cell>
          <cell r="C166">
            <v>199</v>
          </cell>
        </row>
        <row r="167">
          <cell r="C167">
            <v>97849</v>
          </cell>
        </row>
        <row r="168">
          <cell r="B168" t="str">
            <v>러시아</v>
          </cell>
          <cell r="C168">
            <v>23296</v>
          </cell>
        </row>
        <row r="169">
          <cell r="B169" t="str">
            <v>(러시아연방)</v>
          </cell>
          <cell r="C169">
            <v>23263</v>
          </cell>
        </row>
        <row r="170">
          <cell r="B170" t="str">
            <v>(한국계 러시아인)</v>
          </cell>
          <cell r="C170">
            <v>33</v>
          </cell>
        </row>
        <row r="171">
          <cell r="B171" t="str">
            <v>그루지아</v>
          </cell>
          <cell r="C171">
            <v>68</v>
          </cell>
        </row>
        <row r="172">
          <cell r="B172" t="str">
            <v>그리스</v>
          </cell>
          <cell r="C172">
            <v>1146</v>
          </cell>
        </row>
        <row r="173">
          <cell r="B173" t="str">
            <v>네덜란드</v>
          </cell>
          <cell r="C173">
            <v>3451</v>
          </cell>
        </row>
        <row r="174">
          <cell r="B174" t="str">
            <v>노르웨이</v>
          </cell>
          <cell r="C174">
            <v>1657</v>
          </cell>
        </row>
        <row r="175">
          <cell r="B175" t="str">
            <v>덴마크</v>
          </cell>
          <cell r="C175">
            <v>1415</v>
          </cell>
        </row>
        <row r="176">
          <cell r="B176" t="str">
            <v>독일</v>
          </cell>
          <cell r="C176">
            <v>12225</v>
          </cell>
        </row>
        <row r="177">
          <cell r="B177" t="str">
            <v>라트비아</v>
          </cell>
          <cell r="C177">
            <v>206</v>
          </cell>
        </row>
        <row r="178">
          <cell r="B178" t="str">
            <v>루마니아</v>
          </cell>
          <cell r="C178">
            <v>1821</v>
          </cell>
        </row>
        <row r="179">
          <cell r="B179" t="str">
            <v>룩셈부르크</v>
          </cell>
          <cell r="C179">
            <v>75</v>
          </cell>
        </row>
        <row r="180">
          <cell r="B180" t="str">
            <v>리투아니아</v>
          </cell>
          <cell r="C180">
            <v>257</v>
          </cell>
        </row>
        <row r="181">
          <cell r="B181" t="str">
            <v>리히텐슈타인</v>
          </cell>
          <cell r="C181">
            <v>6</v>
          </cell>
        </row>
        <row r="182">
          <cell r="B182" t="str">
            <v>마케도니아</v>
          </cell>
          <cell r="C182">
            <v>29</v>
          </cell>
        </row>
        <row r="183">
          <cell r="B183" t="str">
            <v>모나코</v>
          </cell>
          <cell r="C183">
            <v>2</v>
          </cell>
        </row>
        <row r="184">
          <cell r="B184" t="str">
            <v>몬테네그로</v>
          </cell>
          <cell r="C184">
            <v>272</v>
          </cell>
        </row>
        <row r="185">
          <cell r="B185" t="str">
            <v>몰도바</v>
          </cell>
          <cell r="C185">
            <v>88</v>
          </cell>
        </row>
        <row r="186">
          <cell r="B186" t="str">
            <v>몰타</v>
          </cell>
          <cell r="C186">
            <v>17</v>
          </cell>
        </row>
        <row r="187">
          <cell r="B187" t="str">
            <v>바티칸</v>
          </cell>
          <cell r="C187">
            <v>1</v>
          </cell>
        </row>
        <row r="188">
          <cell r="B188" t="str">
            <v>벨기에</v>
          </cell>
          <cell r="C188">
            <v>1319</v>
          </cell>
        </row>
        <row r="189">
          <cell r="B189" t="str">
            <v>벨로루시</v>
          </cell>
          <cell r="C189">
            <v>152</v>
          </cell>
        </row>
        <row r="190">
          <cell r="B190" t="str">
            <v>보스니아-헤르체코비나</v>
          </cell>
          <cell r="C190">
            <v>56</v>
          </cell>
        </row>
        <row r="191">
          <cell r="B191" t="str">
            <v>불가리아</v>
          </cell>
          <cell r="C191">
            <v>946</v>
          </cell>
        </row>
        <row r="192">
          <cell r="B192" t="str">
            <v>산마리노</v>
          </cell>
          <cell r="C192">
            <v>2</v>
          </cell>
        </row>
        <row r="193">
          <cell r="B193" t="str">
            <v>세르비아</v>
          </cell>
          <cell r="C193">
            <v>789</v>
          </cell>
        </row>
        <row r="194">
          <cell r="B194" t="str">
            <v>스웨덴</v>
          </cell>
          <cell r="C194">
            <v>2000</v>
          </cell>
        </row>
        <row r="195">
          <cell r="B195" t="str">
            <v>스위스</v>
          </cell>
          <cell r="C195">
            <v>1728</v>
          </cell>
        </row>
        <row r="196">
          <cell r="B196" t="str">
            <v>스페인</v>
          </cell>
          <cell r="C196">
            <v>2412</v>
          </cell>
        </row>
        <row r="197">
          <cell r="B197" t="str">
            <v>슬로바크</v>
          </cell>
          <cell r="C197">
            <v>285</v>
          </cell>
        </row>
        <row r="198">
          <cell r="B198" t="str">
            <v>슬로베니아</v>
          </cell>
          <cell r="C198">
            <v>147</v>
          </cell>
        </row>
        <row r="199">
          <cell r="B199" t="str">
            <v>아르메니아</v>
          </cell>
          <cell r="C199">
            <v>41</v>
          </cell>
        </row>
        <row r="200">
          <cell r="B200" t="str">
            <v>아이슬란드</v>
          </cell>
          <cell r="C200">
            <v>52</v>
          </cell>
        </row>
        <row r="201">
          <cell r="B201" t="str">
            <v>아일랜드</v>
          </cell>
          <cell r="C201">
            <v>754</v>
          </cell>
        </row>
        <row r="202">
          <cell r="B202" t="str">
            <v>아제르바이잔</v>
          </cell>
          <cell r="C202">
            <v>85</v>
          </cell>
        </row>
        <row r="203">
          <cell r="B203" t="str">
            <v>안도라</v>
          </cell>
          <cell r="C203">
            <v>1</v>
          </cell>
        </row>
        <row r="204">
          <cell r="B204" t="str">
            <v>알바니아</v>
          </cell>
          <cell r="C204">
            <v>44</v>
          </cell>
        </row>
        <row r="205">
          <cell r="B205" t="str">
            <v>에스토니아</v>
          </cell>
          <cell r="C205">
            <v>115</v>
          </cell>
        </row>
        <row r="206">
          <cell r="B206" t="str">
            <v>영국</v>
          </cell>
          <cell r="C206">
            <v>13191</v>
          </cell>
        </row>
        <row r="207">
          <cell r="B207" t="str">
            <v>오스트리아</v>
          </cell>
          <cell r="C207">
            <v>1199</v>
          </cell>
        </row>
        <row r="208">
          <cell r="B208" t="str">
            <v>우크라이나</v>
          </cell>
          <cell r="C208">
            <v>2957</v>
          </cell>
        </row>
        <row r="209">
          <cell r="B209" t="str">
            <v>유고슬라비아</v>
          </cell>
          <cell r="C209">
            <v>40</v>
          </cell>
        </row>
        <row r="210">
          <cell r="B210" t="str">
            <v>이탈리아</v>
          </cell>
          <cell r="C210">
            <v>6345</v>
          </cell>
        </row>
        <row r="211">
          <cell r="B211" t="str">
            <v>체코</v>
          </cell>
          <cell r="C211">
            <v>1094</v>
          </cell>
        </row>
        <row r="212">
          <cell r="B212" t="str">
            <v>코소보</v>
          </cell>
          <cell r="C212">
            <v>7</v>
          </cell>
        </row>
        <row r="213">
          <cell r="B213" t="str">
            <v>크로아티아</v>
          </cell>
          <cell r="C213">
            <v>842</v>
          </cell>
        </row>
        <row r="214">
          <cell r="B214" t="str">
            <v>포르투갈</v>
          </cell>
          <cell r="C214">
            <v>1248</v>
          </cell>
        </row>
        <row r="215">
          <cell r="B215" t="str">
            <v>폴란드</v>
          </cell>
          <cell r="C215">
            <v>2199</v>
          </cell>
        </row>
        <row r="216">
          <cell r="B216" t="str">
            <v>프랑스</v>
          </cell>
          <cell r="C216">
            <v>9858</v>
          </cell>
        </row>
        <row r="217">
          <cell r="B217" t="str">
            <v>핀란드</v>
          </cell>
          <cell r="C217">
            <v>1296</v>
          </cell>
        </row>
        <row r="218">
          <cell r="B218" t="str">
            <v>헝가리</v>
          </cell>
          <cell r="C218">
            <v>603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.국적및체류자격별외국인입국자201611"/>
      <sheetName val="4.국적별 상륙허가자201611"/>
      <sheetName val="6.항구별재외국민입국자201611"/>
      <sheetName val="Sheet4"/>
    </sheetNames>
    <sheetDataSet>
      <sheetData sheetId="0"/>
      <sheetData sheetId="1"/>
      <sheetData sheetId="2"/>
      <sheetData sheetId="3">
        <row r="236">
          <cell r="G236">
            <v>23149</v>
          </cell>
        </row>
      </sheetData>
      <sheetData sheetId="4">
        <row r="2">
          <cell r="J2">
            <v>1309055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1285906</v>
          </cell>
        </row>
        <row r="7">
          <cell r="C7">
            <v>15102</v>
          </cell>
        </row>
        <row r="8">
          <cell r="B8" t="str">
            <v>나우루</v>
          </cell>
          <cell r="C8">
            <v>1</v>
          </cell>
        </row>
        <row r="9">
          <cell r="B9" t="str">
            <v>뉴질랜드</v>
          </cell>
          <cell r="C9">
            <v>2589</v>
          </cell>
        </row>
        <row r="10">
          <cell r="B10" t="str">
            <v>마샬군도</v>
          </cell>
          <cell r="C10">
            <v>7</v>
          </cell>
        </row>
        <row r="11">
          <cell r="B11" t="str">
            <v>미크로네시아</v>
          </cell>
          <cell r="C11">
            <v>25</v>
          </cell>
        </row>
        <row r="12">
          <cell r="B12" t="str">
            <v>비누아투</v>
          </cell>
          <cell r="C12">
            <v>5</v>
          </cell>
        </row>
        <row r="13">
          <cell r="B13" t="str">
            <v>사모아</v>
          </cell>
          <cell r="C13">
            <v>120</v>
          </cell>
        </row>
        <row r="14">
          <cell r="B14" t="str">
            <v>솔로몬군도</v>
          </cell>
          <cell r="C14">
            <v>10</v>
          </cell>
        </row>
        <row r="15">
          <cell r="B15" t="str">
            <v>오스트레일리아</v>
          </cell>
          <cell r="C15">
            <v>11927</v>
          </cell>
        </row>
        <row r="16">
          <cell r="B16" t="str">
            <v>키리바시</v>
          </cell>
          <cell r="C16">
            <v>82</v>
          </cell>
        </row>
        <row r="17">
          <cell r="B17" t="str">
            <v>통가</v>
          </cell>
          <cell r="C17">
            <v>21</v>
          </cell>
        </row>
        <row r="18">
          <cell r="B18" t="str">
            <v>투발루</v>
          </cell>
          <cell r="C18">
            <v>4</v>
          </cell>
        </row>
        <row r="19">
          <cell r="B19" t="str">
            <v>파푸아뉴기니</v>
          </cell>
          <cell r="C19">
            <v>37</v>
          </cell>
        </row>
        <row r="20">
          <cell r="B20" t="str">
            <v>팔라우</v>
          </cell>
          <cell r="C20">
            <v>32</v>
          </cell>
        </row>
        <row r="21">
          <cell r="B21" t="str">
            <v>피지</v>
          </cell>
          <cell r="C21">
            <v>242</v>
          </cell>
        </row>
        <row r="22">
          <cell r="C22">
            <v>37</v>
          </cell>
        </row>
        <row r="23">
          <cell r="B23" t="str">
            <v>무국적</v>
          </cell>
          <cell r="C23">
            <v>37</v>
          </cell>
        </row>
        <row r="24">
          <cell r="C24">
            <v>88973</v>
          </cell>
        </row>
        <row r="25">
          <cell r="B25" t="str">
            <v>가이아나</v>
          </cell>
          <cell r="C25">
            <v>9</v>
          </cell>
        </row>
        <row r="26">
          <cell r="B26" t="str">
            <v>과테말라</v>
          </cell>
          <cell r="C26">
            <v>131</v>
          </cell>
        </row>
        <row r="27">
          <cell r="B27" t="str">
            <v>그레나다</v>
          </cell>
          <cell r="C27">
            <v>3</v>
          </cell>
        </row>
        <row r="28">
          <cell r="B28" t="str">
            <v>니카라과</v>
          </cell>
          <cell r="C28">
            <v>58</v>
          </cell>
        </row>
        <row r="29">
          <cell r="B29" t="str">
            <v>도미니카공화국</v>
          </cell>
          <cell r="C29">
            <v>108</v>
          </cell>
        </row>
        <row r="30">
          <cell r="B30" t="str">
            <v>도미니카연방</v>
          </cell>
          <cell r="C30">
            <v>12</v>
          </cell>
        </row>
        <row r="31">
          <cell r="B31" t="str">
            <v>멕시코</v>
          </cell>
          <cell r="C31">
            <v>1322</v>
          </cell>
        </row>
        <row r="32">
          <cell r="B32" t="str">
            <v>미국</v>
          </cell>
          <cell r="C32">
            <v>67641</v>
          </cell>
        </row>
        <row r="33">
          <cell r="B33" t="str">
            <v>바베이도스</v>
          </cell>
          <cell r="C33">
            <v>11</v>
          </cell>
        </row>
        <row r="34">
          <cell r="B34" t="str">
            <v>바하마</v>
          </cell>
          <cell r="C34">
            <v>8</v>
          </cell>
        </row>
        <row r="35">
          <cell r="B35" t="str">
            <v>베네수엘라</v>
          </cell>
          <cell r="C35">
            <v>134</v>
          </cell>
        </row>
        <row r="36">
          <cell r="B36" t="str">
            <v>벨리즈</v>
          </cell>
          <cell r="C36">
            <v>3</v>
          </cell>
        </row>
        <row r="37">
          <cell r="B37" t="str">
            <v>볼리비아</v>
          </cell>
          <cell r="C37">
            <v>46</v>
          </cell>
        </row>
        <row r="38">
          <cell r="B38" t="str">
            <v>브라질</v>
          </cell>
          <cell r="C38">
            <v>1451</v>
          </cell>
        </row>
        <row r="39">
          <cell r="B39" t="str">
            <v>세인트루시아</v>
          </cell>
          <cell r="C39">
            <v>10</v>
          </cell>
        </row>
        <row r="40">
          <cell r="B40" t="str">
            <v>세인트빈센트 그레나딘</v>
          </cell>
          <cell r="C40">
            <v>20</v>
          </cell>
        </row>
        <row r="41">
          <cell r="B41" t="str">
            <v>세인트키츠네비스</v>
          </cell>
          <cell r="C41">
            <v>12</v>
          </cell>
        </row>
        <row r="42">
          <cell r="B42" t="str">
            <v>수리남</v>
          </cell>
          <cell r="C42">
            <v>4</v>
          </cell>
        </row>
        <row r="43">
          <cell r="B43" t="str">
            <v>아르헨티나</v>
          </cell>
          <cell r="C43">
            <v>322</v>
          </cell>
        </row>
        <row r="44">
          <cell r="B44" t="str">
            <v>아이티</v>
          </cell>
          <cell r="C44">
            <v>20</v>
          </cell>
        </row>
        <row r="45">
          <cell r="B45" t="str">
            <v>에콰도르</v>
          </cell>
          <cell r="C45">
            <v>148</v>
          </cell>
        </row>
        <row r="46">
          <cell r="B46" t="str">
            <v>엘살바도르</v>
          </cell>
          <cell r="C46">
            <v>71</v>
          </cell>
        </row>
        <row r="47">
          <cell r="B47" t="str">
            <v>온두라스</v>
          </cell>
          <cell r="C47">
            <v>328</v>
          </cell>
        </row>
        <row r="48">
          <cell r="B48" t="str">
            <v>우루과이</v>
          </cell>
          <cell r="C48">
            <v>32</v>
          </cell>
        </row>
        <row r="49">
          <cell r="B49" t="str">
            <v>자메이카</v>
          </cell>
          <cell r="C49">
            <v>85</v>
          </cell>
        </row>
        <row r="50">
          <cell r="B50" t="str">
            <v>칠레</v>
          </cell>
          <cell r="C50">
            <v>430</v>
          </cell>
        </row>
        <row r="51">
          <cell r="B51" t="str">
            <v>캐나다</v>
          </cell>
          <cell r="C51">
            <v>15281</v>
          </cell>
        </row>
        <row r="52">
          <cell r="B52" t="str">
            <v>코스타리카</v>
          </cell>
          <cell r="C52">
            <v>99</v>
          </cell>
        </row>
        <row r="53">
          <cell r="B53" t="str">
            <v>콜롬비아</v>
          </cell>
          <cell r="C53">
            <v>410</v>
          </cell>
        </row>
        <row r="54">
          <cell r="B54" t="str">
            <v>쿠바</v>
          </cell>
          <cell r="C54">
            <v>16</v>
          </cell>
        </row>
        <row r="55">
          <cell r="B55" t="str">
            <v>트리니다드토바고</v>
          </cell>
          <cell r="C55">
            <v>30</v>
          </cell>
        </row>
        <row r="56">
          <cell r="B56" t="str">
            <v>파나마</v>
          </cell>
          <cell r="C56">
            <v>113</v>
          </cell>
        </row>
        <row r="57">
          <cell r="B57" t="str">
            <v>파라과이</v>
          </cell>
          <cell r="C57">
            <v>38</v>
          </cell>
        </row>
        <row r="58">
          <cell r="B58" t="str">
            <v>페루</v>
          </cell>
          <cell r="C58">
            <v>567</v>
          </cell>
        </row>
        <row r="59">
          <cell r="C59">
            <v>1098054</v>
          </cell>
        </row>
        <row r="60">
          <cell r="B60" t="str">
            <v>중국</v>
          </cell>
          <cell r="C60">
            <v>516956</v>
          </cell>
        </row>
        <row r="61">
          <cell r="B61" t="str">
            <v>(중국1)</v>
          </cell>
          <cell r="C61">
            <v>512952</v>
          </cell>
        </row>
        <row r="62">
          <cell r="B62" t="str">
            <v>(한국계중국인)</v>
          </cell>
          <cell r="C62">
            <v>4004</v>
          </cell>
        </row>
        <row r="63">
          <cell r="B63" t="str">
            <v>국제연합</v>
          </cell>
          <cell r="C63">
            <v>144</v>
          </cell>
        </row>
        <row r="64">
          <cell r="B64" t="str">
            <v>네팔</v>
          </cell>
          <cell r="C64">
            <v>1944</v>
          </cell>
        </row>
        <row r="65">
          <cell r="B65" t="str">
            <v>대만</v>
          </cell>
          <cell r="C65">
            <v>64210</v>
          </cell>
        </row>
        <row r="66">
          <cell r="B66" t="str">
            <v>라오스</v>
          </cell>
          <cell r="C66">
            <v>792</v>
          </cell>
        </row>
        <row r="67">
          <cell r="B67" t="str">
            <v>레바논</v>
          </cell>
          <cell r="C67">
            <v>111</v>
          </cell>
        </row>
        <row r="68">
          <cell r="B68" t="str">
            <v>마카오</v>
          </cell>
          <cell r="C68">
            <v>4004</v>
          </cell>
        </row>
        <row r="69">
          <cell r="B69" t="str">
            <v>말레이시아</v>
          </cell>
          <cell r="C69">
            <v>34322</v>
          </cell>
        </row>
        <row r="70">
          <cell r="B70" t="str">
            <v>몰디브</v>
          </cell>
          <cell r="C70">
            <v>14</v>
          </cell>
        </row>
        <row r="71">
          <cell r="B71" t="str">
            <v>몽골</v>
          </cell>
          <cell r="C71">
            <v>6488</v>
          </cell>
        </row>
        <row r="72">
          <cell r="B72" t="str">
            <v>미얀마</v>
          </cell>
          <cell r="C72">
            <v>5375</v>
          </cell>
        </row>
        <row r="73">
          <cell r="B73" t="str">
            <v>바레인</v>
          </cell>
          <cell r="C73">
            <v>38</v>
          </cell>
        </row>
        <row r="74">
          <cell r="B74" t="str">
            <v>방글라데시</v>
          </cell>
          <cell r="C74">
            <v>1023</v>
          </cell>
        </row>
        <row r="75">
          <cell r="B75" t="str">
            <v>베트남</v>
          </cell>
          <cell r="C75">
            <v>22552</v>
          </cell>
        </row>
        <row r="76">
          <cell r="B76" t="str">
            <v>부탄</v>
          </cell>
          <cell r="C76">
            <v>59</v>
          </cell>
        </row>
        <row r="77">
          <cell r="B77" t="str">
            <v>브루나이</v>
          </cell>
          <cell r="C77">
            <v>234</v>
          </cell>
        </row>
        <row r="78">
          <cell r="B78" t="str">
            <v>사우디아라비아</v>
          </cell>
          <cell r="C78">
            <v>895</v>
          </cell>
        </row>
        <row r="79">
          <cell r="B79" t="str">
            <v>스리랑카</v>
          </cell>
          <cell r="C79">
            <v>1010</v>
          </cell>
        </row>
        <row r="80">
          <cell r="B80" t="str">
            <v>시리아</v>
          </cell>
          <cell r="C80">
            <v>133</v>
          </cell>
        </row>
        <row r="81">
          <cell r="B81" t="str">
            <v>싱가포르</v>
          </cell>
          <cell r="C81">
            <v>24470</v>
          </cell>
        </row>
        <row r="82">
          <cell r="B82" t="str">
            <v>아랍에미리트연합</v>
          </cell>
          <cell r="C82">
            <v>898</v>
          </cell>
        </row>
        <row r="83">
          <cell r="B83" t="str">
            <v>아프가니스탄</v>
          </cell>
          <cell r="C83">
            <v>45</v>
          </cell>
        </row>
        <row r="84">
          <cell r="B84" t="str">
            <v>예멘공화국</v>
          </cell>
          <cell r="C84">
            <v>46</v>
          </cell>
        </row>
        <row r="85">
          <cell r="B85" t="str">
            <v>오만</v>
          </cell>
          <cell r="C85">
            <v>86</v>
          </cell>
        </row>
        <row r="86">
          <cell r="B86" t="str">
            <v>요르단</v>
          </cell>
          <cell r="C86">
            <v>268</v>
          </cell>
        </row>
        <row r="87">
          <cell r="B87" t="str">
            <v>우즈베키스탄</v>
          </cell>
          <cell r="C87">
            <v>5830</v>
          </cell>
        </row>
        <row r="88">
          <cell r="B88" t="str">
            <v>이라크</v>
          </cell>
          <cell r="C88">
            <v>169</v>
          </cell>
        </row>
        <row r="89">
          <cell r="B89" t="str">
            <v>이란</v>
          </cell>
          <cell r="C89">
            <v>1005</v>
          </cell>
        </row>
        <row r="90">
          <cell r="B90" t="str">
            <v>이스라엘</v>
          </cell>
          <cell r="C90">
            <v>1078</v>
          </cell>
        </row>
        <row r="91">
          <cell r="B91" t="str">
            <v>인도</v>
          </cell>
          <cell r="C91">
            <v>15838</v>
          </cell>
        </row>
        <row r="92">
          <cell r="B92" t="str">
            <v>인도네시아</v>
          </cell>
          <cell r="C92">
            <v>24639</v>
          </cell>
        </row>
        <row r="93">
          <cell r="B93" t="str">
            <v>일본</v>
          </cell>
          <cell r="C93">
            <v>213211</v>
          </cell>
        </row>
        <row r="94">
          <cell r="B94" t="str">
            <v>카자흐스탄</v>
          </cell>
          <cell r="C94">
            <v>2968</v>
          </cell>
        </row>
        <row r="95">
          <cell r="B95" t="str">
            <v>카타르</v>
          </cell>
          <cell r="C95">
            <v>86</v>
          </cell>
        </row>
        <row r="96">
          <cell r="B96" t="str">
            <v>캄보디아</v>
          </cell>
          <cell r="C96">
            <v>1420</v>
          </cell>
        </row>
        <row r="97">
          <cell r="B97" t="str">
            <v>쿠웨이트</v>
          </cell>
          <cell r="C97">
            <v>162</v>
          </cell>
        </row>
        <row r="98">
          <cell r="B98" t="str">
            <v>키르기스스탄</v>
          </cell>
          <cell r="C98">
            <v>519</v>
          </cell>
        </row>
        <row r="99">
          <cell r="B99" t="str">
            <v>키프로스</v>
          </cell>
          <cell r="C99">
            <v>69</v>
          </cell>
        </row>
        <row r="100">
          <cell r="B100" t="str">
            <v>타지키스탄</v>
          </cell>
          <cell r="C100">
            <v>141</v>
          </cell>
        </row>
        <row r="101">
          <cell r="B101" t="str">
            <v>태국</v>
          </cell>
          <cell r="C101">
            <v>42892</v>
          </cell>
        </row>
        <row r="102">
          <cell r="B102" t="str">
            <v>터키</v>
          </cell>
          <cell r="C102">
            <v>1946</v>
          </cell>
        </row>
        <row r="103">
          <cell r="B103" t="str">
            <v>투르크메니스탄</v>
          </cell>
          <cell r="C103">
            <v>53</v>
          </cell>
        </row>
        <row r="104">
          <cell r="B104" t="str">
            <v>티모르</v>
          </cell>
          <cell r="C104">
            <v>45</v>
          </cell>
        </row>
        <row r="105">
          <cell r="B105" t="str">
            <v>파키스탄</v>
          </cell>
          <cell r="C105">
            <v>1006</v>
          </cell>
        </row>
        <row r="106">
          <cell r="B106" t="str">
            <v>팔레스타인</v>
          </cell>
          <cell r="C106">
            <v>23</v>
          </cell>
        </row>
        <row r="107">
          <cell r="B107" t="str">
            <v>필리핀</v>
          </cell>
          <cell r="C107">
            <v>45434</v>
          </cell>
        </row>
        <row r="108">
          <cell r="B108" t="str">
            <v>홍콩</v>
          </cell>
          <cell r="C108">
            <v>53406</v>
          </cell>
        </row>
        <row r="109">
          <cell r="B109" t="str">
            <v>홍콩1</v>
          </cell>
          <cell r="C109">
            <v>53403</v>
          </cell>
        </row>
        <row r="110">
          <cell r="B110" t="str">
            <v>영국 보호민</v>
          </cell>
          <cell r="C110">
            <v>3</v>
          </cell>
        </row>
        <row r="111">
          <cell r="C111">
            <v>4544</v>
          </cell>
        </row>
        <row r="112">
          <cell r="B112" t="str">
            <v>가나</v>
          </cell>
          <cell r="C112">
            <v>161</v>
          </cell>
        </row>
        <row r="113">
          <cell r="B113" t="str">
            <v>가봉</v>
          </cell>
          <cell r="C113">
            <v>11</v>
          </cell>
        </row>
        <row r="114">
          <cell r="B114" t="str">
            <v>감비아</v>
          </cell>
          <cell r="C114">
            <v>7</v>
          </cell>
        </row>
        <row r="115">
          <cell r="B115" t="str">
            <v>기니</v>
          </cell>
          <cell r="C115">
            <v>10</v>
          </cell>
        </row>
        <row r="116">
          <cell r="B116" t="str">
            <v>기니비사우</v>
          </cell>
          <cell r="C116">
            <v>0</v>
          </cell>
        </row>
        <row r="117">
          <cell r="B117" t="str">
            <v>나미비아</v>
          </cell>
          <cell r="C117">
            <v>8</v>
          </cell>
        </row>
        <row r="118">
          <cell r="B118" t="str">
            <v>나이지리아</v>
          </cell>
          <cell r="C118">
            <v>243</v>
          </cell>
        </row>
        <row r="119">
          <cell r="B119" t="str">
            <v>남수단공화국</v>
          </cell>
          <cell r="C119">
            <v>9</v>
          </cell>
        </row>
        <row r="120">
          <cell r="B120" t="str">
            <v>남아프리카 공화국</v>
          </cell>
          <cell r="C120">
            <v>921</v>
          </cell>
        </row>
        <row r="121">
          <cell r="B121" t="str">
            <v>니제르</v>
          </cell>
          <cell r="C121">
            <v>3</v>
          </cell>
        </row>
        <row r="122">
          <cell r="B122" t="str">
            <v>라이베리아</v>
          </cell>
          <cell r="C122">
            <v>30</v>
          </cell>
        </row>
        <row r="123">
          <cell r="B123" t="str">
            <v>레소토</v>
          </cell>
          <cell r="C123">
            <v>2</v>
          </cell>
        </row>
        <row r="124">
          <cell r="B124" t="str">
            <v>르완다</v>
          </cell>
          <cell r="C124">
            <v>23</v>
          </cell>
        </row>
        <row r="125">
          <cell r="B125" t="str">
            <v>리비아</v>
          </cell>
          <cell r="C125">
            <v>92</v>
          </cell>
        </row>
        <row r="126">
          <cell r="B126" t="str">
            <v>마다가스카르</v>
          </cell>
          <cell r="C126">
            <v>366</v>
          </cell>
        </row>
        <row r="127">
          <cell r="B127" t="str">
            <v>말라위</v>
          </cell>
          <cell r="C127">
            <v>6</v>
          </cell>
        </row>
        <row r="128">
          <cell r="B128" t="str">
            <v>말리</v>
          </cell>
          <cell r="C128">
            <v>29</v>
          </cell>
        </row>
        <row r="129">
          <cell r="B129" t="str">
            <v>모로코</v>
          </cell>
          <cell r="C129">
            <v>201</v>
          </cell>
        </row>
        <row r="130">
          <cell r="B130" t="str">
            <v>모리셔스</v>
          </cell>
          <cell r="C130">
            <v>259</v>
          </cell>
        </row>
        <row r="131">
          <cell r="B131" t="str">
            <v>모리타니</v>
          </cell>
          <cell r="C131">
            <v>2</v>
          </cell>
        </row>
        <row r="132">
          <cell r="B132" t="str">
            <v>모잠비크</v>
          </cell>
          <cell r="C132">
            <v>18</v>
          </cell>
        </row>
        <row r="133">
          <cell r="B133" t="str">
            <v>베냉</v>
          </cell>
          <cell r="C133">
            <v>1</v>
          </cell>
        </row>
        <row r="134">
          <cell r="B134" t="str">
            <v>보츠와나</v>
          </cell>
          <cell r="C134">
            <v>14</v>
          </cell>
        </row>
        <row r="135">
          <cell r="B135" t="str">
            <v>부룬디</v>
          </cell>
          <cell r="C135">
            <v>4</v>
          </cell>
        </row>
        <row r="136">
          <cell r="B136" t="str">
            <v>부르키나파소</v>
          </cell>
          <cell r="C136">
            <v>2</v>
          </cell>
        </row>
        <row r="137">
          <cell r="B137" t="str">
            <v>세네갈</v>
          </cell>
          <cell r="C137">
            <v>16</v>
          </cell>
        </row>
        <row r="138">
          <cell r="B138" t="str">
            <v>세이셸</v>
          </cell>
          <cell r="C138">
            <v>14</v>
          </cell>
        </row>
        <row r="139">
          <cell r="B139" t="str">
            <v>소말리아</v>
          </cell>
          <cell r="C139">
            <v>2</v>
          </cell>
        </row>
        <row r="140">
          <cell r="B140" t="str">
            <v>수단</v>
          </cell>
          <cell r="C140">
            <v>111</v>
          </cell>
        </row>
        <row r="141">
          <cell r="B141" t="str">
            <v>스와질랜드</v>
          </cell>
          <cell r="C141">
            <v>2</v>
          </cell>
        </row>
        <row r="142">
          <cell r="B142" t="str">
            <v>시에라리온</v>
          </cell>
          <cell r="C142">
            <v>7</v>
          </cell>
        </row>
        <row r="143">
          <cell r="B143" t="str">
            <v>알제리</v>
          </cell>
          <cell r="C143">
            <v>160</v>
          </cell>
        </row>
        <row r="144">
          <cell r="B144" t="str">
            <v>앙골라</v>
          </cell>
          <cell r="C144">
            <v>14</v>
          </cell>
        </row>
        <row r="145">
          <cell r="B145" t="str">
            <v>에리트리아</v>
          </cell>
          <cell r="C145">
            <v>3</v>
          </cell>
        </row>
        <row r="146">
          <cell r="B146" t="str">
            <v>에티오피아</v>
          </cell>
          <cell r="C146">
            <v>205</v>
          </cell>
        </row>
        <row r="147">
          <cell r="B147" t="str">
            <v>우간다</v>
          </cell>
          <cell r="C147">
            <v>62</v>
          </cell>
        </row>
        <row r="148">
          <cell r="B148" t="str">
            <v>이집트</v>
          </cell>
          <cell r="C148">
            <v>675</v>
          </cell>
        </row>
        <row r="149">
          <cell r="B149" t="str">
            <v>잠비아</v>
          </cell>
          <cell r="C149">
            <v>46</v>
          </cell>
        </row>
        <row r="150">
          <cell r="B150" t="str">
            <v>적도기니</v>
          </cell>
          <cell r="C150">
            <v>5</v>
          </cell>
        </row>
        <row r="151">
          <cell r="B151" t="str">
            <v>짐바브웨</v>
          </cell>
          <cell r="C151">
            <v>46</v>
          </cell>
        </row>
        <row r="152">
          <cell r="B152" t="str">
            <v>카메룬</v>
          </cell>
          <cell r="C152">
            <v>39</v>
          </cell>
        </row>
        <row r="153">
          <cell r="B153" t="str">
            <v>케냐</v>
          </cell>
          <cell r="C153">
            <v>337</v>
          </cell>
        </row>
        <row r="154">
          <cell r="B154" t="str">
            <v>코트디부아르</v>
          </cell>
          <cell r="C154">
            <v>18</v>
          </cell>
        </row>
        <row r="155">
          <cell r="B155" t="str">
            <v>콩고</v>
          </cell>
          <cell r="C155">
            <v>9</v>
          </cell>
        </row>
        <row r="156">
          <cell r="B156" t="str">
            <v>콩고 민주공화국</v>
          </cell>
          <cell r="C156">
            <v>23</v>
          </cell>
        </row>
        <row r="157">
          <cell r="B157" t="str">
            <v>탄자니아</v>
          </cell>
          <cell r="C157">
            <v>147</v>
          </cell>
        </row>
        <row r="158">
          <cell r="B158" t="str">
            <v>토고</v>
          </cell>
          <cell r="C158">
            <v>6</v>
          </cell>
        </row>
        <row r="159">
          <cell r="B159" t="str">
            <v>튀니지</v>
          </cell>
          <cell r="C159">
            <v>175</v>
          </cell>
        </row>
        <row r="160">
          <cell r="C160">
            <v>79196</v>
          </cell>
        </row>
        <row r="161">
          <cell r="B161" t="str">
            <v>러시아</v>
          </cell>
          <cell r="C161">
            <v>19992</v>
          </cell>
        </row>
        <row r="162">
          <cell r="B162" t="str">
            <v>(러시아연방)</v>
          </cell>
          <cell r="C162">
            <v>19961</v>
          </cell>
        </row>
        <row r="163">
          <cell r="B163" t="str">
            <v>(한국계 러시아인)</v>
          </cell>
          <cell r="C163">
            <v>31</v>
          </cell>
        </row>
        <row r="164">
          <cell r="B164" t="str">
            <v>그루지아</v>
          </cell>
          <cell r="C164">
            <v>76</v>
          </cell>
        </row>
        <row r="165">
          <cell r="B165" t="str">
            <v>그리스</v>
          </cell>
          <cell r="C165">
            <v>948</v>
          </cell>
        </row>
        <row r="166">
          <cell r="B166" t="str">
            <v>네덜란드</v>
          </cell>
          <cell r="C166">
            <v>2829</v>
          </cell>
        </row>
        <row r="167">
          <cell r="B167" t="str">
            <v>노르웨이</v>
          </cell>
          <cell r="C167">
            <v>1412</v>
          </cell>
        </row>
        <row r="168">
          <cell r="B168" t="str">
            <v>덴마크</v>
          </cell>
          <cell r="C168">
            <v>936</v>
          </cell>
        </row>
        <row r="169">
          <cell r="B169" t="str">
            <v>독일</v>
          </cell>
          <cell r="C169">
            <v>8822</v>
          </cell>
        </row>
        <row r="170">
          <cell r="B170" t="str">
            <v>라트비아</v>
          </cell>
          <cell r="C170">
            <v>161</v>
          </cell>
        </row>
        <row r="171">
          <cell r="B171" t="str">
            <v>루마니아</v>
          </cell>
          <cell r="C171">
            <v>1324</v>
          </cell>
        </row>
        <row r="172">
          <cell r="B172" t="str">
            <v>룩셈부르크</v>
          </cell>
          <cell r="C172">
            <v>35</v>
          </cell>
        </row>
        <row r="173">
          <cell r="B173" t="str">
            <v>리투아니아</v>
          </cell>
          <cell r="C173">
            <v>172</v>
          </cell>
        </row>
        <row r="174">
          <cell r="B174" t="str">
            <v>리히텐슈타인</v>
          </cell>
          <cell r="C174">
            <v>5</v>
          </cell>
        </row>
        <row r="175">
          <cell r="B175" t="str">
            <v>마케도니아</v>
          </cell>
          <cell r="C175">
            <v>3</v>
          </cell>
        </row>
        <row r="176">
          <cell r="B176" t="str">
            <v>모나코</v>
          </cell>
          <cell r="C176">
            <v>5</v>
          </cell>
        </row>
        <row r="177">
          <cell r="B177" t="str">
            <v>몬테네그로</v>
          </cell>
          <cell r="C177">
            <v>344</v>
          </cell>
        </row>
        <row r="178">
          <cell r="B178" t="str">
            <v>몰도바</v>
          </cell>
          <cell r="C178">
            <v>96</v>
          </cell>
        </row>
        <row r="179">
          <cell r="B179" t="str">
            <v>몰타</v>
          </cell>
          <cell r="C179">
            <v>29</v>
          </cell>
        </row>
        <row r="180">
          <cell r="B180" t="str">
            <v>바티칸</v>
          </cell>
          <cell r="C180">
            <v>0</v>
          </cell>
        </row>
        <row r="181">
          <cell r="B181" t="str">
            <v>벨기에</v>
          </cell>
          <cell r="C181">
            <v>870</v>
          </cell>
        </row>
        <row r="182">
          <cell r="B182" t="str">
            <v>벨로루시</v>
          </cell>
          <cell r="C182">
            <v>127</v>
          </cell>
        </row>
        <row r="183">
          <cell r="B183" t="str">
            <v>보스니아-헤르체코비나</v>
          </cell>
          <cell r="C183">
            <v>91</v>
          </cell>
        </row>
        <row r="184">
          <cell r="B184" t="str">
            <v>불가리아</v>
          </cell>
          <cell r="C184">
            <v>788</v>
          </cell>
        </row>
        <row r="185">
          <cell r="B185" t="str">
            <v>세르비아</v>
          </cell>
          <cell r="C185">
            <v>726</v>
          </cell>
        </row>
        <row r="186">
          <cell r="B186" t="str">
            <v>스웨덴</v>
          </cell>
          <cell r="C186">
            <v>1430</v>
          </cell>
        </row>
        <row r="187">
          <cell r="B187" t="str">
            <v>스위스</v>
          </cell>
          <cell r="C187">
            <v>1137</v>
          </cell>
        </row>
        <row r="188">
          <cell r="B188" t="str">
            <v>스페인</v>
          </cell>
          <cell r="C188">
            <v>1998</v>
          </cell>
        </row>
        <row r="189">
          <cell r="B189" t="str">
            <v>슬로바크</v>
          </cell>
          <cell r="C189">
            <v>213</v>
          </cell>
        </row>
        <row r="190">
          <cell r="B190" t="str">
            <v>슬로베니아</v>
          </cell>
          <cell r="C190">
            <v>108</v>
          </cell>
        </row>
        <row r="191">
          <cell r="B191" t="str">
            <v>아르메니아</v>
          </cell>
          <cell r="C191">
            <v>19</v>
          </cell>
        </row>
        <row r="192">
          <cell r="B192" t="str">
            <v>아이슬란드</v>
          </cell>
          <cell r="C192">
            <v>61</v>
          </cell>
        </row>
        <row r="193">
          <cell r="B193" t="str">
            <v>아일랜드</v>
          </cell>
          <cell r="C193">
            <v>638</v>
          </cell>
        </row>
        <row r="194">
          <cell r="B194" t="str">
            <v>아제르바이잔</v>
          </cell>
          <cell r="C194">
            <v>89</v>
          </cell>
        </row>
        <row r="195">
          <cell r="B195" t="str">
            <v>안도라</v>
          </cell>
          <cell r="C195">
            <v>1</v>
          </cell>
        </row>
        <row r="196">
          <cell r="B196" t="str">
            <v>알바니아</v>
          </cell>
          <cell r="C196">
            <v>22</v>
          </cell>
        </row>
        <row r="197">
          <cell r="B197" t="str">
            <v>에스토니아</v>
          </cell>
          <cell r="C197">
            <v>77</v>
          </cell>
        </row>
        <row r="198">
          <cell r="B198" t="str">
            <v>영국</v>
          </cell>
          <cell r="C198">
            <v>11412</v>
          </cell>
        </row>
        <row r="199">
          <cell r="B199" t="str">
            <v>영국 외지시민</v>
          </cell>
          <cell r="C199">
            <v>1</v>
          </cell>
        </row>
        <row r="200">
          <cell r="B200" t="str">
            <v>오스트리아</v>
          </cell>
          <cell r="C200">
            <v>1002</v>
          </cell>
        </row>
        <row r="201">
          <cell r="B201" t="str">
            <v>우크라이나</v>
          </cell>
          <cell r="C201">
            <v>2517</v>
          </cell>
        </row>
        <row r="202">
          <cell r="B202" t="str">
            <v>유고슬라비아</v>
          </cell>
          <cell r="C202">
            <v>25</v>
          </cell>
        </row>
        <row r="203">
          <cell r="B203" t="str">
            <v>이탈리아</v>
          </cell>
          <cell r="C203">
            <v>5809</v>
          </cell>
        </row>
        <row r="204">
          <cell r="B204" t="str">
            <v>체코</v>
          </cell>
          <cell r="C204">
            <v>843</v>
          </cell>
        </row>
        <row r="205">
          <cell r="B205" t="str">
            <v>크로아티아</v>
          </cell>
          <cell r="C205">
            <v>697</v>
          </cell>
        </row>
        <row r="206">
          <cell r="B206" t="str">
            <v>포르투갈</v>
          </cell>
          <cell r="C206">
            <v>1020</v>
          </cell>
        </row>
        <row r="207">
          <cell r="B207" t="str">
            <v>폴란드</v>
          </cell>
          <cell r="C207">
            <v>1832</v>
          </cell>
        </row>
        <row r="208">
          <cell r="B208" t="str">
            <v>프랑스</v>
          </cell>
          <cell r="C208">
            <v>7026</v>
          </cell>
        </row>
        <row r="209">
          <cell r="B209" t="str">
            <v>핀란드</v>
          </cell>
          <cell r="C209">
            <v>1027</v>
          </cell>
        </row>
        <row r="210">
          <cell r="B210" t="str">
            <v>헝가리</v>
          </cell>
          <cell r="C210">
            <v>398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D293"/>
  <sheetViews>
    <sheetView tabSelected="1" zoomScale="85" zoomScaleNormal="85" workbookViewId="0">
      <pane xSplit="2" topLeftCell="IQ1" activePane="topRight" state="frozen"/>
      <selection pane="topRight" activeCell="JB10" sqref="JB10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72" width="12.125" style="5" customWidth="1"/>
    <col min="273" max="284" width="10.5" style="5" customWidth="1"/>
    <col min="285" max="285" width="12" style="5" customWidth="1"/>
    <col min="286" max="290" width="10.5" style="5" customWidth="1"/>
    <col min="291" max="297" width="10" style="5" customWidth="1"/>
    <col min="298" max="298" width="12.5" style="5" customWidth="1"/>
    <col min="299" max="310" width="10" style="5" customWidth="1"/>
    <col min="311" max="311" width="12.5" style="5" customWidth="1"/>
    <col min="312" max="323" width="10" style="5" customWidth="1"/>
    <col min="324" max="324" width="12.5" style="5" customWidth="1"/>
    <col min="325" max="325" width="10" style="5" customWidth="1"/>
    <col min="326" max="326" width="12" style="5" customWidth="1"/>
    <col min="327" max="336" width="10" style="5" customWidth="1"/>
    <col min="337" max="337" width="12.5" style="5" customWidth="1"/>
    <col min="338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3.12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69" width="11" style="5" customWidth="1"/>
    <col min="470" max="470" width="11.125" style="5" customWidth="1"/>
    <col min="471" max="472" width="11" style="5" customWidth="1"/>
    <col min="473" max="473" width="11.125" style="5" customWidth="1"/>
    <col min="474" max="475" width="12.25" style="5" customWidth="1"/>
    <col min="476" max="476" width="11.125" style="5" customWidth="1"/>
    <col min="477" max="479" width="12.375" style="5" customWidth="1"/>
    <col min="480" max="480" width="13.125" style="5" customWidth="1"/>
    <col min="481" max="483" width="12.375" style="5" customWidth="1"/>
    <col min="484" max="492" width="12.5" style="5" customWidth="1"/>
    <col min="493" max="493" width="13.125" style="5" customWidth="1"/>
    <col min="494" max="505" width="12.375" style="5" bestFit="1" customWidth="1"/>
    <col min="506" max="506" width="13.125" style="5" customWidth="1"/>
    <col min="507" max="507" width="12.375" style="5" bestFit="1" customWidth="1"/>
    <col min="508" max="511" width="9" style="5"/>
    <col min="512" max="512" width="16.875" style="5" customWidth="1"/>
    <col min="513" max="513" width="15.5" style="5" customWidth="1"/>
    <col min="514" max="528" width="12.125" style="5" customWidth="1"/>
    <col min="529" max="540" width="10.5" style="5" customWidth="1"/>
    <col min="541" max="541" width="12" style="5" customWidth="1"/>
    <col min="542" max="546" width="10.5" style="5" customWidth="1"/>
    <col min="547" max="553" width="10" style="5" customWidth="1"/>
    <col min="554" max="554" width="12.5" style="5" customWidth="1"/>
    <col min="555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81" width="10" style="5" customWidth="1"/>
    <col min="582" max="582" width="12" style="5" customWidth="1"/>
    <col min="583" max="592" width="10" style="5" customWidth="1"/>
    <col min="593" max="593" width="12.5" style="5" customWidth="1"/>
    <col min="594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3.12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25" width="11" style="5" customWidth="1"/>
    <col min="726" max="726" width="11.125" style="5" customWidth="1"/>
    <col min="727" max="728" width="11" style="5" customWidth="1"/>
    <col min="729" max="729" width="11.125" style="5" customWidth="1"/>
    <col min="730" max="731" width="12.25" style="5" customWidth="1"/>
    <col min="732" max="732" width="11.125" style="5" customWidth="1"/>
    <col min="733" max="735" width="12.375" style="5" customWidth="1"/>
    <col min="736" max="736" width="13.125" style="5" customWidth="1"/>
    <col min="737" max="739" width="12.375" style="5" customWidth="1"/>
    <col min="740" max="748" width="12.5" style="5" customWidth="1"/>
    <col min="749" max="749" width="13.125" style="5" customWidth="1"/>
    <col min="750" max="761" width="12.375" style="5" bestFit="1" customWidth="1"/>
    <col min="762" max="762" width="13.125" style="5" customWidth="1"/>
    <col min="763" max="763" width="12.375" style="5" bestFit="1" customWidth="1"/>
    <col min="764" max="767" width="9" style="5"/>
    <col min="768" max="768" width="16.875" style="5" customWidth="1"/>
    <col min="769" max="769" width="15.5" style="5" customWidth="1"/>
    <col min="770" max="784" width="12.125" style="5" customWidth="1"/>
    <col min="785" max="796" width="10.5" style="5" customWidth="1"/>
    <col min="797" max="797" width="12" style="5" customWidth="1"/>
    <col min="798" max="802" width="10.5" style="5" customWidth="1"/>
    <col min="803" max="809" width="10" style="5" customWidth="1"/>
    <col min="810" max="810" width="12.5" style="5" customWidth="1"/>
    <col min="811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37" width="10" style="5" customWidth="1"/>
    <col min="838" max="838" width="12" style="5" customWidth="1"/>
    <col min="839" max="848" width="10" style="5" customWidth="1"/>
    <col min="849" max="849" width="12.5" style="5" customWidth="1"/>
    <col min="850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3.12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81" width="11" style="5" customWidth="1"/>
    <col min="982" max="982" width="11.125" style="5" customWidth="1"/>
    <col min="983" max="984" width="11" style="5" customWidth="1"/>
    <col min="985" max="985" width="11.125" style="5" customWidth="1"/>
    <col min="986" max="987" width="12.25" style="5" customWidth="1"/>
    <col min="988" max="988" width="11.125" style="5" customWidth="1"/>
    <col min="989" max="991" width="12.375" style="5" customWidth="1"/>
    <col min="992" max="992" width="13.125" style="5" customWidth="1"/>
    <col min="993" max="995" width="12.375" style="5" customWidth="1"/>
    <col min="996" max="1004" width="12.5" style="5" customWidth="1"/>
    <col min="1005" max="1005" width="13.125" style="5" customWidth="1"/>
    <col min="1006" max="1017" width="12.375" style="5" bestFit="1" customWidth="1"/>
    <col min="1018" max="1018" width="13.125" style="5" customWidth="1"/>
    <col min="1019" max="1019" width="12.375" style="5" bestFit="1" customWidth="1"/>
    <col min="1020" max="1023" width="9" style="5"/>
    <col min="1024" max="1024" width="16.875" style="5" customWidth="1"/>
    <col min="1025" max="1025" width="15.5" style="5" customWidth="1"/>
    <col min="1026" max="1040" width="12.125" style="5" customWidth="1"/>
    <col min="1041" max="1052" width="10.5" style="5" customWidth="1"/>
    <col min="1053" max="1053" width="12" style="5" customWidth="1"/>
    <col min="1054" max="1058" width="10.5" style="5" customWidth="1"/>
    <col min="1059" max="1065" width="10" style="5" customWidth="1"/>
    <col min="1066" max="1066" width="12.5" style="5" customWidth="1"/>
    <col min="1067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093" width="10" style="5" customWidth="1"/>
    <col min="1094" max="1094" width="12" style="5" customWidth="1"/>
    <col min="1095" max="1104" width="10" style="5" customWidth="1"/>
    <col min="1105" max="1105" width="12.5" style="5" customWidth="1"/>
    <col min="1106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3.12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37" width="11" style="5" customWidth="1"/>
    <col min="1238" max="1238" width="11.125" style="5" customWidth="1"/>
    <col min="1239" max="1240" width="11" style="5" customWidth="1"/>
    <col min="1241" max="1241" width="11.125" style="5" customWidth="1"/>
    <col min="1242" max="1243" width="12.25" style="5" customWidth="1"/>
    <col min="1244" max="1244" width="11.125" style="5" customWidth="1"/>
    <col min="1245" max="1247" width="12.375" style="5" customWidth="1"/>
    <col min="1248" max="1248" width="13.125" style="5" customWidth="1"/>
    <col min="1249" max="1251" width="12.375" style="5" customWidth="1"/>
    <col min="1252" max="1260" width="12.5" style="5" customWidth="1"/>
    <col min="1261" max="1261" width="13.125" style="5" customWidth="1"/>
    <col min="1262" max="1273" width="12.375" style="5" bestFit="1" customWidth="1"/>
    <col min="1274" max="1274" width="13.125" style="5" customWidth="1"/>
    <col min="1275" max="1275" width="12.375" style="5" bestFit="1" customWidth="1"/>
    <col min="1276" max="1279" width="9" style="5"/>
    <col min="1280" max="1280" width="16.875" style="5" customWidth="1"/>
    <col min="1281" max="1281" width="15.5" style="5" customWidth="1"/>
    <col min="1282" max="1296" width="12.125" style="5" customWidth="1"/>
    <col min="1297" max="1308" width="10.5" style="5" customWidth="1"/>
    <col min="1309" max="1309" width="12" style="5" customWidth="1"/>
    <col min="1310" max="1314" width="10.5" style="5" customWidth="1"/>
    <col min="1315" max="1321" width="10" style="5" customWidth="1"/>
    <col min="1322" max="1322" width="12.5" style="5" customWidth="1"/>
    <col min="1323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49" width="10" style="5" customWidth="1"/>
    <col min="1350" max="1350" width="12" style="5" customWidth="1"/>
    <col min="1351" max="1360" width="10" style="5" customWidth="1"/>
    <col min="1361" max="1361" width="12.5" style="5" customWidth="1"/>
    <col min="1362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3.12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493" width="11" style="5" customWidth="1"/>
    <col min="1494" max="1494" width="11.125" style="5" customWidth="1"/>
    <col min="1495" max="1496" width="11" style="5" customWidth="1"/>
    <col min="1497" max="1497" width="11.125" style="5" customWidth="1"/>
    <col min="1498" max="1499" width="12.25" style="5" customWidth="1"/>
    <col min="1500" max="1500" width="11.125" style="5" customWidth="1"/>
    <col min="1501" max="1503" width="12.375" style="5" customWidth="1"/>
    <col min="1504" max="1504" width="13.125" style="5" customWidth="1"/>
    <col min="1505" max="1507" width="12.375" style="5" customWidth="1"/>
    <col min="1508" max="1516" width="12.5" style="5" customWidth="1"/>
    <col min="1517" max="1517" width="13.125" style="5" customWidth="1"/>
    <col min="1518" max="1529" width="12.375" style="5" bestFit="1" customWidth="1"/>
    <col min="1530" max="1530" width="13.125" style="5" customWidth="1"/>
    <col min="1531" max="1531" width="12.375" style="5" bestFit="1" customWidth="1"/>
    <col min="1532" max="1535" width="9" style="5"/>
    <col min="1536" max="1536" width="16.875" style="5" customWidth="1"/>
    <col min="1537" max="1537" width="15.5" style="5" customWidth="1"/>
    <col min="1538" max="1552" width="12.125" style="5" customWidth="1"/>
    <col min="1553" max="1564" width="10.5" style="5" customWidth="1"/>
    <col min="1565" max="1565" width="12" style="5" customWidth="1"/>
    <col min="1566" max="1570" width="10.5" style="5" customWidth="1"/>
    <col min="1571" max="1577" width="10" style="5" customWidth="1"/>
    <col min="1578" max="1578" width="12.5" style="5" customWidth="1"/>
    <col min="1579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05" width="10" style="5" customWidth="1"/>
    <col min="1606" max="1606" width="12" style="5" customWidth="1"/>
    <col min="1607" max="1616" width="10" style="5" customWidth="1"/>
    <col min="1617" max="1617" width="12.5" style="5" customWidth="1"/>
    <col min="1618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3.12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49" width="11" style="5" customWidth="1"/>
    <col min="1750" max="1750" width="11.125" style="5" customWidth="1"/>
    <col min="1751" max="1752" width="11" style="5" customWidth="1"/>
    <col min="1753" max="1753" width="11.125" style="5" customWidth="1"/>
    <col min="1754" max="1755" width="12.25" style="5" customWidth="1"/>
    <col min="1756" max="1756" width="11.125" style="5" customWidth="1"/>
    <col min="1757" max="1759" width="12.375" style="5" customWidth="1"/>
    <col min="1760" max="1760" width="13.125" style="5" customWidth="1"/>
    <col min="1761" max="1763" width="12.375" style="5" customWidth="1"/>
    <col min="1764" max="1772" width="12.5" style="5" customWidth="1"/>
    <col min="1773" max="1773" width="13.125" style="5" customWidth="1"/>
    <col min="1774" max="1785" width="12.375" style="5" bestFit="1" customWidth="1"/>
    <col min="1786" max="1786" width="13.125" style="5" customWidth="1"/>
    <col min="1787" max="1787" width="12.375" style="5" bestFit="1" customWidth="1"/>
    <col min="1788" max="1791" width="9" style="5"/>
    <col min="1792" max="1792" width="16.875" style="5" customWidth="1"/>
    <col min="1793" max="1793" width="15.5" style="5" customWidth="1"/>
    <col min="1794" max="1808" width="12.125" style="5" customWidth="1"/>
    <col min="1809" max="1820" width="10.5" style="5" customWidth="1"/>
    <col min="1821" max="1821" width="12" style="5" customWidth="1"/>
    <col min="1822" max="1826" width="10.5" style="5" customWidth="1"/>
    <col min="1827" max="1833" width="10" style="5" customWidth="1"/>
    <col min="1834" max="1834" width="12.5" style="5" customWidth="1"/>
    <col min="1835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61" width="10" style="5" customWidth="1"/>
    <col min="1862" max="1862" width="12" style="5" customWidth="1"/>
    <col min="1863" max="1872" width="10" style="5" customWidth="1"/>
    <col min="1873" max="1873" width="12.5" style="5" customWidth="1"/>
    <col min="1874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3.12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05" width="11" style="5" customWidth="1"/>
    <col min="2006" max="2006" width="11.125" style="5" customWidth="1"/>
    <col min="2007" max="2008" width="11" style="5" customWidth="1"/>
    <col min="2009" max="2009" width="11.125" style="5" customWidth="1"/>
    <col min="2010" max="2011" width="12.25" style="5" customWidth="1"/>
    <col min="2012" max="2012" width="11.125" style="5" customWidth="1"/>
    <col min="2013" max="2015" width="12.375" style="5" customWidth="1"/>
    <col min="2016" max="2016" width="13.125" style="5" customWidth="1"/>
    <col min="2017" max="2019" width="12.375" style="5" customWidth="1"/>
    <col min="2020" max="2028" width="12.5" style="5" customWidth="1"/>
    <col min="2029" max="2029" width="13.125" style="5" customWidth="1"/>
    <col min="2030" max="2041" width="12.375" style="5" bestFit="1" customWidth="1"/>
    <col min="2042" max="2042" width="13.125" style="5" customWidth="1"/>
    <col min="2043" max="2043" width="12.375" style="5" bestFit="1" customWidth="1"/>
    <col min="2044" max="2047" width="9" style="5"/>
    <col min="2048" max="2048" width="16.875" style="5" customWidth="1"/>
    <col min="2049" max="2049" width="15.5" style="5" customWidth="1"/>
    <col min="2050" max="2064" width="12.125" style="5" customWidth="1"/>
    <col min="2065" max="2076" width="10.5" style="5" customWidth="1"/>
    <col min="2077" max="2077" width="12" style="5" customWidth="1"/>
    <col min="2078" max="2082" width="10.5" style="5" customWidth="1"/>
    <col min="2083" max="2089" width="10" style="5" customWidth="1"/>
    <col min="2090" max="2090" width="12.5" style="5" customWidth="1"/>
    <col min="2091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17" width="10" style="5" customWidth="1"/>
    <col min="2118" max="2118" width="12" style="5" customWidth="1"/>
    <col min="2119" max="2128" width="10" style="5" customWidth="1"/>
    <col min="2129" max="2129" width="12.5" style="5" customWidth="1"/>
    <col min="2130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3.12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61" width="11" style="5" customWidth="1"/>
    <col min="2262" max="2262" width="11.125" style="5" customWidth="1"/>
    <col min="2263" max="2264" width="11" style="5" customWidth="1"/>
    <col min="2265" max="2265" width="11.125" style="5" customWidth="1"/>
    <col min="2266" max="2267" width="12.25" style="5" customWidth="1"/>
    <col min="2268" max="2268" width="11.125" style="5" customWidth="1"/>
    <col min="2269" max="2271" width="12.375" style="5" customWidth="1"/>
    <col min="2272" max="2272" width="13.125" style="5" customWidth="1"/>
    <col min="2273" max="2275" width="12.375" style="5" customWidth="1"/>
    <col min="2276" max="2284" width="12.5" style="5" customWidth="1"/>
    <col min="2285" max="2285" width="13.125" style="5" customWidth="1"/>
    <col min="2286" max="2297" width="12.375" style="5" bestFit="1" customWidth="1"/>
    <col min="2298" max="2298" width="13.125" style="5" customWidth="1"/>
    <col min="2299" max="2299" width="12.375" style="5" bestFit="1" customWidth="1"/>
    <col min="2300" max="2303" width="9" style="5"/>
    <col min="2304" max="2304" width="16.875" style="5" customWidth="1"/>
    <col min="2305" max="2305" width="15.5" style="5" customWidth="1"/>
    <col min="2306" max="2320" width="12.125" style="5" customWidth="1"/>
    <col min="2321" max="2332" width="10.5" style="5" customWidth="1"/>
    <col min="2333" max="2333" width="12" style="5" customWidth="1"/>
    <col min="2334" max="2338" width="10.5" style="5" customWidth="1"/>
    <col min="2339" max="2345" width="10" style="5" customWidth="1"/>
    <col min="2346" max="2346" width="12.5" style="5" customWidth="1"/>
    <col min="2347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73" width="10" style="5" customWidth="1"/>
    <col min="2374" max="2374" width="12" style="5" customWidth="1"/>
    <col min="2375" max="2384" width="10" style="5" customWidth="1"/>
    <col min="2385" max="2385" width="12.5" style="5" customWidth="1"/>
    <col min="2386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3.12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17" width="11" style="5" customWidth="1"/>
    <col min="2518" max="2518" width="11.125" style="5" customWidth="1"/>
    <col min="2519" max="2520" width="11" style="5" customWidth="1"/>
    <col min="2521" max="2521" width="11.125" style="5" customWidth="1"/>
    <col min="2522" max="2523" width="12.25" style="5" customWidth="1"/>
    <col min="2524" max="2524" width="11.125" style="5" customWidth="1"/>
    <col min="2525" max="2527" width="12.375" style="5" customWidth="1"/>
    <col min="2528" max="2528" width="13.125" style="5" customWidth="1"/>
    <col min="2529" max="2531" width="12.375" style="5" customWidth="1"/>
    <col min="2532" max="2540" width="12.5" style="5" customWidth="1"/>
    <col min="2541" max="2541" width="13.125" style="5" customWidth="1"/>
    <col min="2542" max="2553" width="12.375" style="5" bestFit="1" customWidth="1"/>
    <col min="2554" max="2554" width="13.125" style="5" customWidth="1"/>
    <col min="2555" max="2555" width="12.375" style="5" bestFit="1" customWidth="1"/>
    <col min="2556" max="2559" width="9" style="5"/>
    <col min="2560" max="2560" width="16.875" style="5" customWidth="1"/>
    <col min="2561" max="2561" width="15.5" style="5" customWidth="1"/>
    <col min="2562" max="2576" width="12.125" style="5" customWidth="1"/>
    <col min="2577" max="2588" width="10.5" style="5" customWidth="1"/>
    <col min="2589" max="2589" width="12" style="5" customWidth="1"/>
    <col min="2590" max="2594" width="10.5" style="5" customWidth="1"/>
    <col min="2595" max="2601" width="10" style="5" customWidth="1"/>
    <col min="2602" max="2602" width="12.5" style="5" customWidth="1"/>
    <col min="2603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29" width="10" style="5" customWidth="1"/>
    <col min="2630" max="2630" width="12" style="5" customWidth="1"/>
    <col min="2631" max="2640" width="10" style="5" customWidth="1"/>
    <col min="2641" max="2641" width="12.5" style="5" customWidth="1"/>
    <col min="2642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3.12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73" width="11" style="5" customWidth="1"/>
    <col min="2774" max="2774" width="11.125" style="5" customWidth="1"/>
    <col min="2775" max="2776" width="11" style="5" customWidth="1"/>
    <col min="2777" max="2777" width="11.125" style="5" customWidth="1"/>
    <col min="2778" max="2779" width="12.25" style="5" customWidth="1"/>
    <col min="2780" max="2780" width="11.125" style="5" customWidth="1"/>
    <col min="2781" max="2783" width="12.375" style="5" customWidth="1"/>
    <col min="2784" max="2784" width="13.125" style="5" customWidth="1"/>
    <col min="2785" max="2787" width="12.375" style="5" customWidth="1"/>
    <col min="2788" max="2796" width="12.5" style="5" customWidth="1"/>
    <col min="2797" max="2797" width="13.125" style="5" customWidth="1"/>
    <col min="2798" max="2809" width="12.375" style="5" bestFit="1" customWidth="1"/>
    <col min="2810" max="2810" width="13.125" style="5" customWidth="1"/>
    <col min="2811" max="2811" width="12.375" style="5" bestFit="1" customWidth="1"/>
    <col min="2812" max="2815" width="9" style="5"/>
    <col min="2816" max="2816" width="16.875" style="5" customWidth="1"/>
    <col min="2817" max="2817" width="15.5" style="5" customWidth="1"/>
    <col min="2818" max="2832" width="12.125" style="5" customWidth="1"/>
    <col min="2833" max="2844" width="10.5" style="5" customWidth="1"/>
    <col min="2845" max="2845" width="12" style="5" customWidth="1"/>
    <col min="2846" max="2850" width="10.5" style="5" customWidth="1"/>
    <col min="2851" max="2857" width="10" style="5" customWidth="1"/>
    <col min="2858" max="2858" width="12.5" style="5" customWidth="1"/>
    <col min="2859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85" width="10" style="5" customWidth="1"/>
    <col min="2886" max="2886" width="12" style="5" customWidth="1"/>
    <col min="2887" max="2896" width="10" style="5" customWidth="1"/>
    <col min="2897" max="2897" width="12.5" style="5" customWidth="1"/>
    <col min="2898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3.12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29" width="11" style="5" customWidth="1"/>
    <col min="3030" max="3030" width="11.125" style="5" customWidth="1"/>
    <col min="3031" max="3032" width="11" style="5" customWidth="1"/>
    <col min="3033" max="3033" width="11.125" style="5" customWidth="1"/>
    <col min="3034" max="3035" width="12.25" style="5" customWidth="1"/>
    <col min="3036" max="3036" width="11.125" style="5" customWidth="1"/>
    <col min="3037" max="3039" width="12.375" style="5" customWidth="1"/>
    <col min="3040" max="3040" width="13.125" style="5" customWidth="1"/>
    <col min="3041" max="3043" width="12.375" style="5" customWidth="1"/>
    <col min="3044" max="3052" width="12.5" style="5" customWidth="1"/>
    <col min="3053" max="3053" width="13.125" style="5" customWidth="1"/>
    <col min="3054" max="3065" width="12.375" style="5" bestFit="1" customWidth="1"/>
    <col min="3066" max="3066" width="13.125" style="5" customWidth="1"/>
    <col min="3067" max="3067" width="12.375" style="5" bestFit="1" customWidth="1"/>
    <col min="3068" max="3071" width="9" style="5"/>
    <col min="3072" max="3072" width="16.875" style="5" customWidth="1"/>
    <col min="3073" max="3073" width="15.5" style="5" customWidth="1"/>
    <col min="3074" max="3088" width="12.125" style="5" customWidth="1"/>
    <col min="3089" max="3100" width="10.5" style="5" customWidth="1"/>
    <col min="3101" max="3101" width="12" style="5" customWidth="1"/>
    <col min="3102" max="3106" width="10.5" style="5" customWidth="1"/>
    <col min="3107" max="3113" width="10" style="5" customWidth="1"/>
    <col min="3114" max="3114" width="12.5" style="5" customWidth="1"/>
    <col min="3115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41" width="10" style="5" customWidth="1"/>
    <col min="3142" max="3142" width="12" style="5" customWidth="1"/>
    <col min="3143" max="3152" width="10" style="5" customWidth="1"/>
    <col min="3153" max="3153" width="12.5" style="5" customWidth="1"/>
    <col min="3154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3.12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85" width="11" style="5" customWidth="1"/>
    <col min="3286" max="3286" width="11.125" style="5" customWidth="1"/>
    <col min="3287" max="3288" width="11" style="5" customWidth="1"/>
    <col min="3289" max="3289" width="11.125" style="5" customWidth="1"/>
    <col min="3290" max="3291" width="12.25" style="5" customWidth="1"/>
    <col min="3292" max="3292" width="11.125" style="5" customWidth="1"/>
    <col min="3293" max="3295" width="12.375" style="5" customWidth="1"/>
    <col min="3296" max="3296" width="13.125" style="5" customWidth="1"/>
    <col min="3297" max="3299" width="12.375" style="5" customWidth="1"/>
    <col min="3300" max="3308" width="12.5" style="5" customWidth="1"/>
    <col min="3309" max="3309" width="13.125" style="5" customWidth="1"/>
    <col min="3310" max="3321" width="12.375" style="5" bestFit="1" customWidth="1"/>
    <col min="3322" max="3322" width="13.125" style="5" customWidth="1"/>
    <col min="3323" max="3323" width="12.375" style="5" bestFit="1" customWidth="1"/>
    <col min="3324" max="3327" width="9" style="5"/>
    <col min="3328" max="3328" width="16.875" style="5" customWidth="1"/>
    <col min="3329" max="3329" width="15.5" style="5" customWidth="1"/>
    <col min="3330" max="3344" width="12.125" style="5" customWidth="1"/>
    <col min="3345" max="3356" width="10.5" style="5" customWidth="1"/>
    <col min="3357" max="3357" width="12" style="5" customWidth="1"/>
    <col min="3358" max="3362" width="10.5" style="5" customWidth="1"/>
    <col min="3363" max="3369" width="10" style="5" customWidth="1"/>
    <col min="3370" max="3370" width="12.5" style="5" customWidth="1"/>
    <col min="3371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397" width="10" style="5" customWidth="1"/>
    <col min="3398" max="3398" width="12" style="5" customWidth="1"/>
    <col min="3399" max="3408" width="10" style="5" customWidth="1"/>
    <col min="3409" max="3409" width="12.5" style="5" customWidth="1"/>
    <col min="3410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3.12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41" width="11" style="5" customWidth="1"/>
    <col min="3542" max="3542" width="11.125" style="5" customWidth="1"/>
    <col min="3543" max="3544" width="11" style="5" customWidth="1"/>
    <col min="3545" max="3545" width="11.125" style="5" customWidth="1"/>
    <col min="3546" max="3547" width="12.25" style="5" customWidth="1"/>
    <col min="3548" max="3548" width="11.125" style="5" customWidth="1"/>
    <col min="3549" max="3551" width="12.375" style="5" customWidth="1"/>
    <col min="3552" max="3552" width="13.125" style="5" customWidth="1"/>
    <col min="3553" max="3555" width="12.375" style="5" customWidth="1"/>
    <col min="3556" max="3564" width="12.5" style="5" customWidth="1"/>
    <col min="3565" max="3565" width="13.125" style="5" customWidth="1"/>
    <col min="3566" max="3577" width="12.375" style="5" bestFit="1" customWidth="1"/>
    <col min="3578" max="3578" width="13.125" style="5" customWidth="1"/>
    <col min="3579" max="3579" width="12.375" style="5" bestFit="1" customWidth="1"/>
    <col min="3580" max="3583" width="9" style="5"/>
    <col min="3584" max="3584" width="16.875" style="5" customWidth="1"/>
    <col min="3585" max="3585" width="15.5" style="5" customWidth="1"/>
    <col min="3586" max="3600" width="12.125" style="5" customWidth="1"/>
    <col min="3601" max="3612" width="10.5" style="5" customWidth="1"/>
    <col min="3613" max="3613" width="12" style="5" customWidth="1"/>
    <col min="3614" max="3618" width="10.5" style="5" customWidth="1"/>
    <col min="3619" max="3625" width="10" style="5" customWidth="1"/>
    <col min="3626" max="3626" width="12.5" style="5" customWidth="1"/>
    <col min="3627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53" width="10" style="5" customWidth="1"/>
    <col min="3654" max="3654" width="12" style="5" customWidth="1"/>
    <col min="3655" max="3664" width="10" style="5" customWidth="1"/>
    <col min="3665" max="3665" width="12.5" style="5" customWidth="1"/>
    <col min="3666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3.12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797" width="11" style="5" customWidth="1"/>
    <col min="3798" max="3798" width="11.125" style="5" customWidth="1"/>
    <col min="3799" max="3800" width="11" style="5" customWidth="1"/>
    <col min="3801" max="3801" width="11.125" style="5" customWidth="1"/>
    <col min="3802" max="3803" width="12.25" style="5" customWidth="1"/>
    <col min="3804" max="3804" width="11.125" style="5" customWidth="1"/>
    <col min="3805" max="3807" width="12.375" style="5" customWidth="1"/>
    <col min="3808" max="3808" width="13.125" style="5" customWidth="1"/>
    <col min="3809" max="3811" width="12.375" style="5" customWidth="1"/>
    <col min="3812" max="3820" width="12.5" style="5" customWidth="1"/>
    <col min="3821" max="3821" width="13.125" style="5" customWidth="1"/>
    <col min="3822" max="3833" width="12.375" style="5" bestFit="1" customWidth="1"/>
    <col min="3834" max="3834" width="13.125" style="5" customWidth="1"/>
    <col min="3835" max="3835" width="12.375" style="5" bestFit="1" customWidth="1"/>
    <col min="3836" max="3839" width="9" style="5"/>
    <col min="3840" max="3840" width="16.875" style="5" customWidth="1"/>
    <col min="3841" max="3841" width="15.5" style="5" customWidth="1"/>
    <col min="3842" max="3856" width="12.125" style="5" customWidth="1"/>
    <col min="3857" max="3868" width="10.5" style="5" customWidth="1"/>
    <col min="3869" max="3869" width="12" style="5" customWidth="1"/>
    <col min="3870" max="3874" width="10.5" style="5" customWidth="1"/>
    <col min="3875" max="3881" width="10" style="5" customWidth="1"/>
    <col min="3882" max="3882" width="12.5" style="5" customWidth="1"/>
    <col min="3883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09" width="10" style="5" customWidth="1"/>
    <col min="3910" max="3910" width="12" style="5" customWidth="1"/>
    <col min="3911" max="3920" width="10" style="5" customWidth="1"/>
    <col min="3921" max="3921" width="12.5" style="5" customWidth="1"/>
    <col min="3922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3.12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53" width="11" style="5" customWidth="1"/>
    <col min="4054" max="4054" width="11.125" style="5" customWidth="1"/>
    <col min="4055" max="4056" width="11" style="5" customWidth="1"/>
    <col min="4057" max="4057" width="11.125" style="5" customWidth="1"/>
    <col min="4058" max="4059" width="12.25" style="5" customWidth="1"/>
    <col min="4060" max="4060" width="11.125" style="5" customWidth="1"/>
    <col min="4061" max="4063" width="12.375" style="5" customWidth="1"/>
    <col min="4064" max="4064" width="13.125" style="5" customWidth="1"/>
    <col min="4065" max="4067" width="12.375" style="5" customWidth="1"/>
    <col min="4068" max="4076" width="12.5" style="5" customWidth="1"/>
    <col min="4077" max="4077" width="13.125" style="5" customWidth="1"/>
    <col min="4078" max="4089" width="12.375" style="5" bestFit="1" customWidth="1"/>
    <col min="4090" max="4090" width="13.125" style="5" customWidth="1"/>
    <col min="4091" max="4091" width="12.375" style="5" bestFit="1" customWidth="1"/>
    <col min="4092" max="4095" width="9" style="5"/>
    <col min="4096" max="4096" width="16.875" style="5" customWidth="1"/>
    <col min="4097" max="4097" width="15.5" style="5" customWidth="1"/>
    <col min="4098" max="4112" width="12.125" style="5" customWidth="1"/>
    <col min="4113" max="4124" width="10.5" style="5" customWidth="1"/>
    <col min="4125" max="4125" width="12" style="5" customWidth="1"/>
    <col min="4126" max="4130" width="10.5" style="5" customWidth="1"/>
    <col min="4131" max="4137" width="10" style="5" customWidth="1"/>
    <col min="4138" max="4138" width="12.5" style="5" customWidth="1"/>
    <col min="4139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65" width="10" style="5" customWidth="1"/>
    <col min="4166" max="4166" width="12" style="5" customWidth="1"/>
    <col min="4167" max="4176" width="10" style="5" customWidth="1"/>
    <col min="4177" max="4177" width="12.5" style="5" customWidth="1"/>
    <col min="4178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3.12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09" width="11" style="5" customWidth="1"/>
    <col min="4310" max="4310" width="11.125" style="5" customWidth="1"/>
    <col min="4311" max="4312" width="11" style="5" customWidth="1"/>
    <col min="4313" max="4313" width="11.125" style="5" customWidth="1"/>
    <col min="4314" max="4315" width="12.25" style="5" customWidth="1"/>
    <col min="4316" max="4316" width="11.125" style="5" customWidth="1"/>
    <col min="4317" max="4319" width="12.375" style="5" customWidth="1"/>
    <col min="4320" max="4320" width="13.125" style="5" customWidth="1"/>
    <col min="4321" max="4323" width="12.375" style="5" customWidth="1"/>
    <col min="4324" max="4332" width="12.5" style="5" customWidth="1"/>
    <col min="4333" max="4333" width="13.125" style="5" customWidth="1"/>
    <col min="4334" max="4345" width="12.375" style="5" bestFit="1" customWidth="1"/>
    <col min="4346" max="4346" width="13.125" style="5" customWidth="1"/>
    <col min="4347" max="4347" width="12.375" style="5" bestFit="1" customWidth="1"/>
    <col min="4348" max="4351" width="9" style="5"/>
    <col min="4352" max="4352" width="16.875" style="5" customWidth="1"/>
    <col min="4353" max="4353" width="15.5" style="5" customWidth="1"/>
    <col min="4354" max="4368" width="12.125" style="5" customWidth="1"/>
    <col min="4369" max="4380" width="10.5" style="5" customWidth="1"/>
    <col min="4381" max="4381" width="12" style="5" customWidth="1"/>
    <col min="4382" max="4386" width="10.5" style="5" customWidth="1"/>
    <col min="4387" max="4393" width="10" style="5" customWidth="1"/>
    <col min="4394" max="4394" width="12.5" style="5" customWidth="1"/>
    <col min="4395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21" width="10" style="5" customWidth="1"/>
    <col min="4422" max="4422" width="12" style="5" customWidth="1"/>
    <col min="4423" max="4432" width="10" style="5" customWidth="1"/>
    <col min="4433" max="4433" width="12.5" style="5" customWidth="1"/>
    <col min="4434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3.12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65" width="11" style="5" customWidth="1"/>
    <col min="4566" max="4566" width="11.125" style="5" customWidth="1"/>
    <col min="4567" max="4568" width="11" style="5" customWidth="1"/>
    <col min="4569" max="4569" width="11.125" style="5" customWidth="1"/>
    <col min="4570" max="4571" width="12.25" style="5" customWidth="1"/>
    <col min="4572" max="4572" width="11.125" style="5" customWidth="1"/>
    <col min="4573" max="4575" width="12.375" style="5" customWidth="1"/>
    <col min="4576" max="4576" width="13.125" style="5" customWidth="1"/>
    <col min="4577" max="4579" width="12.375" style="5" customWidth="1"/>
    <col min="4580" max="4588" width="12.5" style="5" customWidth="1"/>
    <col min="4589" max="4589" width="13.125" style="5" customWidth="1"/>
    <col min="4590" max="4601" width="12.375" style="5" bestFit="1" customWidth="1"/>
    <col min="4602" max="4602" width="13.125" style="5" customWidth="1"/>
    <col min="4603" max="4603" width="12.375" style="5" bestFit="1" customWidth="1"/>
    <col min="4604" max="4607" width="9" style="5"/>
    <col min="4608" max="4608" width="16.875" style="5" customWidth="1"/>
    <col min="4609" max="4609" width="15.5" style="5" customWidth="1"/>
    <col min="4610" max="4624" width="12.125" style="5" customWidth="1"/>
    <col min="4625" max="4636" width="10.5" style="5" customWidth="1"/>
    <col min="4637" max="4637" width="12" style="5" customWidth="1"/>
    <col min="4638" max="4642" width="10.5" style="5" customWidth="1"/>
    <col min="4643" max="4649" width="10" style="5" customWidth="1"/>
    <col min="4650" max="4650" width="12.5" style="5" customWidth="1"/>
    <col min="4651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77" width="10" style="5" customWidth="1"/>
    <col min="4678" max="4678" width="12" style="5" customWidth="1"/>
    <col min="4679" max="4688" width="10" style="5" customWidth="1"/>
    <col min="4689" max="4689" width="12.5" style="5" customWidth="1"/>
    <col min="4690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3.12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21" width="11" style="5" customWidth="1"/>
    <col min="4822" max="4822" width="11.125" style="5" customWidth="1"/>
    <col min="4823" max="4824" width="11" style="5" customWidth="1"/>
    <col min="4825" max="4825" width="11.125" style="5" customWidth="1"/>
    <col min="4826" max="4827" width="12.25" style="5" customWidth="1"/>
    <col min="4828" max="4828" width="11.125" style="5" customWidth="1"/>
    <col min="4829" max="4831" width="12.375" style="5" customWidth="1"/>
    <col min="4832" max="4832" width="13.125" style="5" customWidth="1"/>
    <col min="4833" max="4835" width="12.375" style="5" customWidth="1"/>
    <col min="4836" max="4844" width="12.5" style="5" customWidth="1"/>
    <col min="4845" max="4845" width="13.125" style="5" customWidth="1"/>
    <col min="4846" max="4857" width="12.375" style="5" bestFit="1" customWidth="1"/>
    <col min="4858" max="4858" width="13.125" style="5" customWidth="1"/>
    <col min="4859" max="4859" width="12.375" style="5" bestFit="1" customWidth="1"/>
    <col min="4860" max="4863" width="9" style="5"/>
    <col min="4864" max="4864" width="16.875" style="5" customWidth="1"/>
    <col min="4865" max="4865" width="15.5" style="5" customWidth="1"/>
    <col min="4866" max="4880" width="12.125" style="5" customWidth="1"/>
    <col min="4881" max="4892" width="10.5" style="5" customWidth="1"/>
    <col min="4893" max="4893" width="12" style="5" customWidth="1"/>
    <col min="4894" max="4898" width="10.5" style="5" customWidth="1"/>
    <col min="4899" max="4905" width="10" style="5" customWidth="1"/>
    <col min="4906" max="4906" width="12.5" style="5" customWidth="1"/>
    <col min="4907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33" width="10" style="5" customWidth="1"/>
    <col min="4934" max="4934" width="12" style="5" customWidth="1"/>
    <col min="4935" max="4944" width="10" style="5" customWidth="1"/>
    <col min="4945" max="4945" width="12.5" style="5" customWidth="1"/>
    <col min="4946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3.12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77" width="11" style="5" customWidth="1"/>
    <col min="5078" max="5078" width="11.125" style="5" customWidth="1"/>
    <col min="5079" max="5080" width="11" style="5" customWidth="1"/>
    <col min="5081" max="5081" width="11.125" style="5" customWidth="1"/>
    <col min="5082" max="5083" width="12.25" style="5" customWidth="1"/>
    <col min="5084" max="5084" width="11.125" style="5" customWidth="1"/>
    <col min="5085" max="5087" width="12.375" style="5" customWidth="1"/>
    <col min="5088" max="5088" width="13.125" style="5" customWidth="1"/>
    <col min="5089" max="5091" width="12.375" style="5" customWidth="1"/>
    <col min="5092" max="5100" width="12.5" style="5" customWidth="1"/>
    <col min="5101" max="5101" width="13.125" style="5" customWidth="1"/>
    <col min="5102" max="5113" width="12.375" style="5" bestFit="1" customWidth="1"/>
    <col min="5114" max="5114" width="13.125" style="5" customWidth="1"/>
    <col min="5115" max="5115" width="12.375" style="5" bestFit="1" customWidth="1"/>
    <col min="5116" max="5119" width="9" style="5"/>
    <col min="5120" max="5120" width="16.875" style="5" customWidth="1"/>
    <col min="5121" max="5121" width="15.5" style="5" customWidth="1"/>
    <col min="5122" max="5136" width="12.125" style="5" customWidth="1"/>
    <col min="5137" max="5148" width="10.5" style="5" customWidth="1"/>
    <col min="5149" max="5149" width="12" style="5" customWidth="1"/>
    <col min="5150" max="5154" width="10.5" style="5" customWidth="1"/>
    <col min="5155" max="5161" width="10" style="5" customWidth="1"/>
    <col min="5162" max="5162" width="12.5" style="5" customWidth="1"/>
    <col min="5163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189" width="10" style="5" customWidth="1"/>
    <col min="5190" max="5190" width="12" style="5" customWidth="1"/>
    <col min="5191" max="5200" width="10" style="5" customWidth="1"/>
    <col min="5201" max="5201" width="12.5" style="5" customWidth="1"/>
    <col min="5202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3.12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33" width="11" style="5" customWidth="1"/>
    <col min="5334" max="5334" width="11.125" style="5" customWidth="1"/>
    <col min="5335" max="5336" width="11" style="5" customWidth="1"/>
    <col min="5337" max="5337" width="11.125" style="5" customWidth="1"/>
    <col min="5338" max="5339" width="12.25" style="5" customWidth="1"/>
    <col min="5340" max="5340" width="11.125" style="5" customWidth="1"/>
    <col min="5341" max="5343" width="12.375" style="5" customWidth="1"/>
    <col min="5344" max="5344" width="13.125" style="5" customWidth="1"/>
    <col min="5345" max="5347" width="12.375" style="5" customWidth="1"/>
    <col min="5348" max="5356" width="12.5" style="5" customWidth="1"/>
    <col min="5357" max="5357" width="13.125" style="5" customWidth="1"/>
    <col min="5358" max="5369" width="12.375" style="5" bestFit="1" customWidth="1"/>
    <col min="5370" max="5370" width="13.125" style="5" customWidth="1"/>
    <col min="5371" max="5371" width="12.375" style="5" bestFit="1" customWidth="1"/>
    <col min="5372" max="5375" width="9" style="5"/>
    <col min="5376" max="5376" width="16.875" style="5" customWidth="1"/>
    <col min="5377" max="5377" width="15.5" style="5" customWidth="1"/>
    <col min="5378" max="5392" width="12.125" style="5" customWidth="1"/>
    <col min="5393" max="5404" width="10.5" style="5" customWidth="1"/>
    <col min="5405" max="5405" width="12" style="5" customWidth="1"/>
    <col min="5406" max="5410" width="10.5" style="5" customWidth="1"/>
    <col min="5411" max="5417" width="10" style="5" customWidth="1"/>
    <col min="5418" max="5418" width="12.5" style="5" customWidth="1"/>
    <col min="5419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45" width="10" style="5" customWidth="1"/>
    <col min="5446" max="5446" width="12" style="5" customWidth="1"/>
    <col min="5447" max="5456" width="10" style="5" customWidth="1"/>
    <col min="5457" max="5457" width="12.5" style="5" customWidth="1"/>
    <col min="5458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3.12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89" width="11" style="5" customWidth="1"/>
    <col min="5590" max="5590" width="11.125" style="5" customWidth="1"/>
    <col min="5591" max="5592" width="11" style="5" customWidth="1"/>
    <col min="5593" max="5593" width="11.125" style="5" customWidth="1"/>
    <col min="5594" max="5595" width="12.25" style="5" customWidth="1"/>
    <col min="5596" max="5596" width="11.125" style="5" customWidth="1"/>
    <col min="5597" max="5599" width="12.375" style="5" customWidth="1"/>
    <col min="5600" max="5600" width="13.125" style="5" customWidth="1"/>
    <col min="5601" max="5603" width="12.375" style="5" customWidth="1"/>
    <col min="5604" max="5612" width="12.5" style="5" customWidth="1"/>
    <col min="5613" max="5613" width="13.125" style="5" customWidth="1"/>
    <col min="5614" max="5625" width="12.375" style="5" bestFit="1" customWidth="1"/>
    <col min="5626" max="5626" width="13.125" style="5" customWidth="1"/>
    <col min="5627" max="5627" width="12.375" style="5" bestFit="1" customWidth="1"/>
    <col min="5628" max="5631" width="9" style="5"/>
    <col min="5632" max="5632" width="16.875" style="5" customWidth="1"/>
    <col min="5633" max="5633" width="15.5" style="5" customWidth="1"/>
    <col min="5634" max="5648" width="12.125" style="5" customWidth="1"/>
    <col min="5649" max="5660" width="10.5" style="5" customWidth="1"/>
    <col min="5661" max="5661" width="12" style="5" customWidth="1"/>
    <col min="5662" max="5666" width="10.5" style="5" customWidth="1"/>
    <col min="5667" max="5673" width="10" style="5" customWidth="1"/>
    <col min="5674" max="5674" width="12.5" style="5" customWidth="1"/>
    <col min="5675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01" width="10" style="5" customWidth="1"/>
    <col min="5702" max="5702" width="12" style="5" customWidth="1"/>
    <col min="5703" max="5712" width="10" style="5" customWidth="1"/>
    <col min="5713" max="5713" width="12.5" style="5" customWidth="1"/>
    <col min="5714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3.12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45" width="11" style="5" customWidth="1"/>
    <col min="5846" max="5846" width="11.125" style="5" customWidth="1"/>
    <col min="5847" max="5848" width="11" style="5" customWidth="1"/>
    <col min="5849" max="5849" width="11.125" style="5" customWidth="1"/>
    <col min="5850" max="5851" width="12.25" style="5" customWidth="1"/>
    <col min="5852" max="5852" width="11.125" style="5" customWidth="1"/>
    <col min="5853" max="5855" width="12.375" style="5" customWidth="1"/>
    <col min="5856" max="5856" width="13.125" style="5" customWidth="1"/>
    <col min="5857" max="5859" width="12.375" style="5" customWidth="1"/>
    <col min="5860" max="5868" width="12.5" style="5" customWidth="1"/>
    <col min="5869" max="5869" width="13.125" style="5" customWidth="1"/>
    <col min="5870" max="5881" width="12.375" style="5" bestFit="1" customWidth="1"/>
    <col min="5882" max="5882" width="13.125" style="5" customWidth="1"/>
    <col min="5883" max="5883" width="12.375" style="5" bestFit="1" customWidth="1"/>
    <col min="5884" max="5887" width="9" style="5"/>
    <col min="5888" max="5888" width="16.875" style="5" customWidth="1"/>
    <col min="5889" max="5889" width="15.5" style="5" customWidth="1"/>
    <col min="5890" max="5904" width="12.125" style="5" customWidth="1"/>
    <col min="5905" max="5916" width="10.5" style="5" customWidth="1"/>
    <col min="5917" max="5917" width="12" style="5" customWidth="1"/>
    <col min="5918" max="5922" width="10.5" style="5" customWidth="1"/>
    <col min="5923" max="5929" width="10" style="5" customWidth="1"/>
    <col min="5930" max="5930" width="12.5" style="5" customWidth="1"/>
    <col min="5931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57" width="10" style="5" customWidth="1"/>
    <col min="5958" max="5958" width="12" style="5" customWidth="1"/>
    <col min="5959" max="5968" width="10" style="5" customWidth="1"/>
    <col min="5969" max="5969" width="12.5" style="5" customWidth="1"/>
    <col min="5970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3.12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01" width="11" style="5" customWidth="1"/>
    <col min="6102" max="6102" width="11.125" style="5" customWidth="1"/>
    <col min="6103" max="6104" width="11" style="5" customWidth="1"/>
    <col min="6105" max="6105" width="11.125" style="5" customWidth="1"/>
    <col min="6106" max="6107" width="12.25" style="5" customWidth="1"/>
    <col min="6108" max="6108" width="11.125" style="5" customWidth="1"/>
    <col min="6109" max="6111" width="12.375" style="5" customWidth="1"/>
    <col min="6112" max="6112" width="13.125" style="5" customWidth="1"/>
    <col min="6113" max="6115" width="12.375" style="5" customWidth="1"/>
    <col min="6116" max="6124" width="12.5" style="5" customWidth="1"/>
    <col min="6125" max="6125" width="13.125" style="5" customWidth="1"/>
    <col min="6126" max="6137" width="12.375" style="5" bestFit="1" customWidth="1"/>
    <col min="6138" max="6138" width="13.125" style="5" customWidth="1"/>
    <col min="6139" max="6139" width="12.375" style="5" bestFit="1" customWidth="1"/>
    <col min="6140" max="6143" width="9" style="5"/>
    <col min="6144" max="6144" width="16.875" style="5" customWidth="1"/>
    <col min="6145" max="6145" width="15.5" style="5" customWidth="1"/>
    <col min="6146" max="6160" width="12.125" style="5" customWidth="1"/>
    <col min="6161" max="6172" width="10.5" style="5" customWidth="1"/>
    <col min="6173" max="6173" width="12" style="5" customWidth="1"/>
    <col min="6174" max="6178" width="10.5" style="5" customWidth="1"/>
    <col min="6179" max="6185" width="10" style="5" customWidth="1"/>
    <col min="6186" max="6186" width="12.5" style="5" customWidth="1"/>
    <col min="6187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13" width="10" style="5" customWidth="1"/>
    <col min="6214" max="6214" width="12" style="5" customWidth="1"/>
    <col min="6215" max="6224" width="10" style="5" customWidth="1"/>
    <col min="6225" max="6225" width="12.5" style="5" customWidth="1"/>
    <col min="6226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3.12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57" width="11" style="5" customWidth="1"/>
    <col min="6358" max="6358" width="11.125" style="5" customWidth="1"/>
    <col min="6359" max="6360" width="11" style="5" customWidth="1"/>
    <col min="6361" max="6361" width="11.125" style="5" customWidth="1"/>
    <col min="6362" max="6363" width="12.25" style="5" customWidth="1"/>
    <col min="6364" max="6364" width="11.125" style="5" customWidth="1"/>
    <col min="6365" max="6367" width="12.375" style="5" customWidth="1"/>
    <col min="6368" max="6368" width="13.125" style="5" customWidth="1"/>
    <col min="6369" max="6371" width="12.375" style="5" customWidth="1"/>
    <col min="6372" max="6380" width="12.5" style="5" customWidth="1"/>
    <col min="6381" max="6381" width="13.125" style="5" customWidth="1"/>
    <col min="6382" max="6393" width="12.375" style="5" bestFit="1" customWidth="1"/>
    <col min="6394" max="6394" width="13.125" style="5" customWidth="1"/>
    <col min="6395" max="6395" width="12.375" style="5" bestFit="1" customWidth="1"/>
    <col min="6396" max="6399" width="9" style="5"/>
    <col min="6400" max="6400" width="16.875" style="5" customWidth="1"/>
    <col min="6401" max="6401" width="15.5" style="5" customWidth="1"/>
    <col min="6402" max="6416" width="12.125" style="5" customWidth="1"/>
    <col min="6417" max="6428" width="10.5" style="5" customWidth="1"/>
    <col min="6429" max="6429" width="12" style="5" customWidth="1"/>
    <col min="6430" max="6434" width="10.5" style="5" customWidth="1"/>
    <col min="6435" max="6441" width="10" style="5" customWidth="1"/>
    <col min="6442" max="6442" width="12.5" style="5" customWidth="1"/>
    <col min="6443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69" width="10" style="5" customWidth="1"/>
    <col min="6470" max="6470" width="12" style="5" customWidth="1"/>
    <col min="6471" max="6480" width="10" style="5" customWidth="1"/>
    <col min="6481" max="6481" width="12.5" style="5" customWidth="1"/>
    <col min="6482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3.12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13" width="11" style="5" customWidth="1"/>
    <col min="6614" max="6614" width="11.125" style="5" customWidth="1"/>
    <col min="6615" max="6616" width="11" style="5" customWidth="1"/>
    <col min="6617" max="6617" width="11.125" style="5" customWidth="1"/>
    <col min="6618" max="6619" width="12.25" style="5" customWidth="1"/>
    <col min="6620" max="6620" width="11.125" style="5" customWidth="1"/>
    <col min="6621" max="6623" width="12.375" style="5" customWidth="1"/>
    <col min="6624" max="6624" width="13.125" style="5" customWidth="1"/>
    <col min="6625" max="6627" width="12.375" style="5" customWidth="1"/>
    <col min="6628" max="6636" width="12.5" style="5" customWidth="1"/>
    <col min="6637" max="6637" width="13.125" style="5" customWidth="1"/>
    <col min="6638" max="6649" width="12.375" style="5" bestFit="1" customWidth="1"/>
    <col min="6650" max="6650" width="13.125" style="5" customWidth="1"/>
    <col min="6651" max="6651" width="12.375" style="5" bestFit="1" customWidth="1"/>
    <col min="6652" max="6655" width="9" style="5"/>
    <col min="6656" max="6656" width="16.875" style="5" customWidth="1"/>
    <col min="6657" max="6657" width="15.5" style="5" customWidth="1"/>
    <col min="6658" max="6672" width="12.125" style="5" customWidth="1"/>
    <col min="6673" max="6684" width="10.5" style="5" customWidth="1"/>
    <col min="6685" max="6685" width="12" style="5" customWidth="1"/>
    <col min="6686" max="6690" width="10.5" style="5" customWidth="1"/>
    <col min="6691" max="6697" width="10" style="5" customWidth="1"/>
    <col min="6698" max="6698" width="12.5" style="5" customWidth="1"/>
    <col min="6699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25" width="10" style="5" customWidth="1"/>
    <col min="6726" max="6726" width="12" style="5" customWidth="1"/>
    <col min="6727" max="6736" width="10" style="5" customWidth="1"/>
    <col min="6737" max="6737" width="12.5" style="5" customWidth="1"/>
    <col min="6738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3.12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69" width="11" style="5" customWidth="1"/>
    <col min="6870" max="6870" width="11.125" style="5" customWidth="1"/>
    <col min="6871" max="6872" width="11" style="5" customWidth="1"/>
    <col min="6873" max="6873" width="11.125" style="5" customWidth="1"/>
    <col min="6874" max="6875" width="12.25" style="5" customWidth="1"/>
    <col min="6876" max="6876" width="11.125" style="5" customWidth="1"/>
    <col min="6877" max="6879" width="12.375" style="5" customWidth="1"/>
    <col min="6880" max="6880" width="13.125" style="5" customWidth="1"/>
    <col min="6881" max="6883" width="12.375" style="5" customWidth="1"/>
    <col min="6884" max="6892" width="12.5" style="5" customWidth="1"/>
    <col min="6893" max="6893" width="13.125" style="5" customWidth="1"/>
    <col min="6894" max="6905" width="12.375" style="5" bestFit="1" customWidth="1"/>
    <col min="6906" max="6906" width="13.125" style="5" customWidth="1"/>
    <col min="6907" max="6907" width="12.375" style="5" bestFit="1" customWidth="1"/>
    <col min="6908" max="6911" width="9" style="5"/>
    <col min="6912" max="6912" width="16.875" style="5" customWidth="1"/>
    <col min="6913" max="6913" width="15.5" style="5" customWidth="1"/>
    <col min="6914" max="6928" width="12.125" style="5" customWidth="1"/>
    <col min="6929" max="6940" width="10.5" style="5" customWidth="1"/>
    <col min="6941" max="6941" width="12" style="5" customWidth="1"/>
    <col min="6942" max="6946" width="10.5" style="5" customWidth="1"/>
    <col min="6947" max="6953" width="10" style="5" customWidth="1"/>
    <col min="6954" max="6954" width="12.5" style="5" customWidth="1"/>
    <col min="6955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81" width="10" style="5" customWidth="1"/>
    <col min="6982" max="6982" width="12" style="5" customWidth="1"/>
    <col min="6983" max="6992" width="10" style="5" customWidth="1"/>
    <col min="6993" max="6993" width="12.5" style="5" customWidth="1"/>
    <col min="6994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3.12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25" width="11" style="5" customWidth="1"/>
    <col min="7126" max="7126" width="11.125" style="5" customWidth="1"/>
    <col min="7127" max="7128" width="11" style="5" customWidth="1"/>
    <col min="7129" max="7129" width="11.125" style="5" customWidth="1"/>
    <col min="7130" max="7131" width="12.25" style="5" customWidth="1"/>
    <col min="7132" max="7132" width="11.125" style="5" customWidth="1"/>
    <col min="7133" max="7135" width="12.375" style="5" customWidth="1"/>
    <col min="7136" max="7136" width="13.125" style="5" customWidth="1"/>
    <col min="7137" max="7139" width="12.375" style="5" customWidth="1"/>
    <col min="7140" max="7148" width="12.5" style="5" customWidth="1"/>
    <col min="7149" max="7149" width="13.125" style="5" customWidth="1"/>
    <col min="7150" max="7161" width="12.375" style="5" bestFit="1" customWidth="1"/>
    <col min="7162" max="7162" width="13.125" style="5" customWidth="1"/>
    <col min="7163" max="7163" width="12.375" style="5" bestFit="1" customWidth="1"/>
    <col min="7164" max="7167" width="9" style="5"/>
    <col min="7168" max="7168" width="16.875" style="5" customWidth="1"/>
    <col min="7169" max="7169" width="15.5" style="5" customWidth="1"/>
    <col min="7170" max="7184" width="12.125" style="5" customWidth="1"/>
    <col min="7185" max="7196" width="10.5" style="5" customWidth="1"/>
    <col min="7197" max="7197" width="12" style="5" customWidth="1"/>
    <col min="7198" max="7202" width="10.5" style="5" customWidth="1"/>
    <col min="7203" max="7209" width="10" style="5" customWidth="1"/>
    <col min="7210" max="7210" width="12.5" style="5" customWidth="1"/>
    <col min="7211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37" width="10" style="5" customWidth="1"/>
    <col min="7238" max="7238" width="12" style="5" customWidth="1"/>
    <col min="7239" max="7248" width="10" style="5" customWidth="1"/>
    <col min="7249" max="7249" width="12.5" style="5" customWidth="1"/>
    <col min="7250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3.12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81" width="11" style="5" customWidth="1"/>
    <col min="7382" max="7382" width="11.125" style="5" customWidth="1"/>
    <col min="7383" max="7384" width="11" style="5" customWidth="1"/>
    <col min="7385" max="7385" width="11.125" style="5" customWidth="1"/>
    <col min="7386" max="7387" width="12.25" style="5" customWidth="1"/>
    <col min="7388" max="7388" width="11.125" style="5" customWidth="1"/>
    <col min="7389" max="7391" width="12.375" style="5" customWidth="1"/>
    <col min="7392" max="7392" width="13.125" style="5" customWidth="1"/>
    <col min="7393" max="7395" width="12.375" style="5" customWidth="1"/>
    <col min="7396" max="7404" width="12.5" style="5" customWidth="1"/>
    <col min="7405" max="7405" width="13.125" style="5" customWidth="1"/>
    <col min="7406" max="7417" width="12.375" style="5" bestFit="1" customWidth="1"/>
    <col min="7418" max="7418" width="13.125" style="5" customWidth="1"/>
    <col min="7419" max="7419" width="12.375" style="5" bestFit="1" customWidth="1"/>
    <col min="7420" max="7423" width="9" style="5"/>
    <col min="7424" max="7424" width="16.875" style="5" customWidth="1"/>
    <col min="7425" max="7425" width="15.5" style="5" customWidth="1"/>
    <col min="7426" max="7440" width="12.125" style="5" customWidth="1"/>
    <col min="7441" max="7452" width="10.5" style="5" customWidth="1"/>
    <col min="7453" max="7453" width="12" style="5" customWidth="1"/>
    <col min="7454" max="7458" width="10.5" style="5" customWidth="1"/>
    <col min="7459" max="7465" width="10" style="5" customWidth="1"/>
    <col min="7466" max="7466" width="12.5" style="5" customWidth="1"/>
    <col min="7467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493" width="10" style="5" customWidth="1"/>
    <col min="7494" max="7494" width="12" style="5" customWidth="1"/>
    <col min="7495" max="7504" width="10" style="5" customWidth="1"/>
    <col min="7505" max="7505" width="12.5" style="5" customWidth="1"/>
    <col min="7506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3.12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37" width="11" style="5" customWidth="1"/>
    <col min="7638" max="7638" width="11.125" style="5" customWidth="1"/>
    <col min="7639" max="7640" width="11" style="5" customWidth="1"/>
    <col min="7641" max="7641" width="11.125" style="5" customWidth="1"/>
    <col min="7642" max="7643" width="12.25" style="5" customWidth="1"/>
    <col min="7644" max="7644" width="11.125" style="5" customWidth="1"/>
    <col min="7645" max="7647" width="12.375" style="5" customWidth="1"/>
    <col min="7648" max="7648" width="13.125" style="5" customWidth="1"/>
    <col min="7649" max="7651" width="12.375" style="5" customWidth="1"/>
    <col min="7652" max="7660" width="12.5" style="5" customWidth="1"/>
    <col min="7661" max="7661" width="13.125" style="5" customWidth="1"/>
    <col min="7662" max="7673" width="12.375" style="5" bestFit="1" customWidth="1"/>
    <col min="7674" max="7674" width="13.125" style="5" customWidth="1"/>
    <col min="7675" max="7675" width="12.375" style="5" bestFit="1" customWidth="1"/>
    <col min="7676" max="7679" width="9" style="5"/>
    <col min="7680" max="7680" width="16.875" style="5" customWidth="1"/>
    <col min="7681" max="7681" width="15.5" style="5" customWidth="1"/>
    <col min="7682" max="7696" width="12.125" style="5" customWidth="1"/>
    <col min="7697" max="7708" width="10.5" style="5" customWidth="1"/>
    <col min="7709" max="7709" width="12" style="5" customWidth="1"/>
    <col min="7710" max="7714" width="10.5" style="5" customWidth="1"/>
    <col min="7715" max="7721" width="10" style="5" customWidth="1"/>
    <col min="7722" max="7722" width="12.5" style="5" customWidth="1"/>
    <col min="7723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49" width="10" style="5" customWidth="1"/>
    <col min="7750" max="7750" width="12" style="5" customWidth="1"/>
    <col min="7751" max="7760" width="10" style="5" customWidth="1"/>
    <col min="7761" max="7761" width="12.5" style="5" customWidth="1"/>
    <col min="7762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3.12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893" width="11" style="5" customWidth="1"/>
    <col min="7894" max="7894" width="11.125" style="5" customWidth="1"/>
    <col min="7895" max="7896" width="11" style="5" customWidth="1"/>
    <col min="7897" max="7897" width="11.125" style="5" customWidth="1"/>
    <col min="7898" max="7899" width="12.25" style="5" customWidth="1"/>
    <col min="7900" max="7900" width="11.125" style="5" customWidth="1"/>
    <col min="7901" max="7903" width="12.375" style="5" customWidth="1"/>
    <col min="7904" max="7904" width="13.125" style="5" customWidth="1"/>
    <col min="7905" max="7907" width="12.375" style="5" customWidth="1"/>
    <col min="7908" max="7916" width="12.5" style="5" customWidth="1"/>
    <col min="7917" max="7917" width="13.125" style="5" customWidth="1"/>
    <col min="7918" max="7929" width="12.375" style="5" bestFit="1" customWidth="1"/>
    <col min="7930" max="7930" width="13.125" style="5" customWidth="1"/>
    <col min="7931" max="7931" width="12.375" style="5" bestFit="1" customWidth="1"/>
    <col min="7932" max="7935" width="9" style="5"/>
    <col min="7936" max="7936" width="16.875" style="5" customWidth="1"/>
    <col min="7937" max="7937" width="15.5" style="5" customWidth="1"/>
    <col min="7938" max="7952" width="12.125" style="5" customWidth="1"/>
    <col min="7953" max="7964" width="10.5" style="5" customWidth="1"/>
    <col min="7965" max="7965" width="12" style="5" customWidth="1"/>
    <col min="7966" max="7970" width="10.5" style="5" customWidth="1"/>
    <col min="7971" max="7977" width="10" style="5" customWidth="1"/>
    <col min="7978" max="7978" width="12.5" style="5" customWidth="1"/>
    <col min="7979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05" width="10" style="5" customWidth="1"/>
    <col min="8006" max="8006" width="12" style="5" customWidth="1"/>
    <col min="8007" max="8016" width="10" style="5" customWidth="1"/>
    <col min="8017" max="8017" width="12.5" style="5" customWidth="1"/>
    <col min="8018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3.12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49" width="11" style="5" customWidth="1"/>
    <col min="8150" max="8150" width="11.125" style="5" customWidth="1"/>
    <col min="8151" max="8152" width="11" style="5" customWidth="1"/>
    <col min="8153" max="8153" width="11.125" style="5" customWidth="1"/>
    <col min="8154" max="8155" width="12.25" style="5" customWidth="1"/>
    <col min="8156" max="8156" width="11.125" style="5" customWidth="1"/>
    <col min="8157" max="8159" width="12.375" style="5" customWidth="1"/>
    <col min="8160" max="8160" width="13.125" style="5" customWidth="1"/>
    <col min="8161" max="8163" width="12.375" style="5" customWidth="1"/>
    <col min="8164" max="8172" width="12.5" style="5" customWidth="1"/>
    <col min="8173" max="8173" width="13.125" style="5" customWidth="1"/>
    <col min="8174" max="8185" width="12.375" style="5" bestFit="1" customWidth="1"/>
    <col min="8186" max="8186" width="13.125" style="5" customWidth="1"/>
    <col min="8187" max="8187" width="12.375" style="5" bestFit="1" customWidth="1"/>
    <col min="8188" max="8191" width="9" style="5"/>
    <col min="8192" max="8192" width="16.875" style="5" customWidth="1"/>
    <col min="8193" max="8193" width="15.5" style="5" customWidth="1"/>
    <col min="8194" max="8208" width="12.125" style="5" customWidth="1"/>
    <col min="8209" max="8220" width="10.5" style="5" customWidth="1"/>
    <col min="8221" max="8221" width="12" style="5" customWidth="1"/>
    <col min="8222" max="8226" width="10.5" style="5" customWidth="1"/>
    <col min="8227" max="8233" width="10" style="5" customWidth="1"/>
    <col min="8234" max="8234" width="12.5" style="5" customWidth="1"/>
    <col min="8235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61" width="10" style="5" customWidth="1"/>
    <col min="8262" max="8262" width="12" style="5" customWidth="1"/>
    <col min="8263" max="8272" width="10" style="5" customWidth="1"/>
    <col min="8273" max="8273" width="12.5" style="5" customWidth="1"/>
    <col min="8274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3.12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05" width="11" style="5" customWidth="1"/>
    <col min="8406" max="8406" width="11.125" style="5" customWidth="1"/>
    <col min="8407" max="8408" width="11" style="5" customWidth="1"/>
    <col min="8409" max="8409" width="11.125" style="5" customWidth="1"/>
    <col min="8410" max="8411" width="12.25" style="5" customWidth="1"/>
    <col min="8412" max="8412" width="11.125" style="5" customWidth="1"/>
    <col min="8413" max="8415" width="12.375" style="5" customWidth="1"/>
    <col min="8416" max="8416" width="13.125" style="5" customWidth="1"/>
    <col min="8417" max="8419" width="12.375" style="5" customWidth="1"/>
    <col min="8420" max="8428" width="12.5" style="5" customWidth="1"/>
    <col min="8429" max="8429" width="13.125" style="5" customWidth="1"/>
    <col min="8430" max="8441" width="12.375" style="5" bestFit="1" customWidth="1"/>
    <col min="8442" max="8442" width="13.125" style="5" customWidth="1"/>
    <col min="8443" max="8443" width="12.375" style="5" bestFit="1" customWidth="1"/>
    <col min="8444" max="8447" width="9" style="5"/>
    <col min="8448" max="8448" width="16.875" style="5" customWidth="1"/>
    <col min="8449" max="8449" width="15.5" style="5" customWidth="1"/>
    <col min="8450" max="8464" width="12.125" style="5" customWidth="1"/>
    <col min="8465" max="8476" width="10.5" style="5" customWidth="1"/>
    <col min="8477" max="8477" width="12" style="5" customWidth="1"/>
    <col min="8478" max="8482" width="10.5" style="5" customWidth="1"/>
    <col min="8483" max="8489" width="10" style="5" customWidth="1"/>
    <col min="8490" max="8490" width="12.5" style="5" customWidth="1"/>
    <col min="8491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17" width="10" style="5" customWidth="1"/>
    <col min="8518" max="8518" width="12" style="5" customWidth="1"/>
    <col min="8519" max="8528" width="10" style="5" customWidth="1"/>
    <col min="8529" max="8529" width="12.5" style="5" customWidth="1"/>
    <col min="8530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3.12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61" width="11" style="5" customWidth="1"/>
    <col min="8662" max="8662" width="11.125" style="5" customWidth="1"/>
    <col min="8663" max="8664" width="11" style="5" customWidth="1"/>
    <col min="8665" max="8665" width="11.125" style="5" customWidth="1"/>
    <col min="8666" max="8667" width="12.25" style="5" customWidth="1"/>
    <col min="8668" max="8668" width="11.125" style="5" customWidth="1"/>
    <col min="8669" max="8671" width="12.375" style="5" customWidth="1"/>
    <col min="8672" max="8672" width="13.125" style="5" customWidth="1"/>
    <col min="8673" max="8675" width="12.375" style="5" customWidth="1"/>
    <col min="8676" max="8684" width="12.5" style="5" customWidth="1"/>
    <col min="8685" max="8685" width="13.125" style="5" customWidth="1"/>
    <col min="8686" max="8697" width="12.375" style="5" bestFit="1" customWidth="1"/>
    <col min="8698" max="8698" width="13.125" style="5" customWidth="1"/>
    <col min="8699" max="8699" width="12.375" style="5" bestFit="1" customWidth="1"/>
    <col min="8700" max="8703" width="9" style="5"/>
    <col min="8704" max="8704" width="16.875" style="5" customWidth="1"/>
    <col min="8705" max="8705" width="15.5" style="5" customWidth="1"/>
    <col min="8706" max="8720" width="12.125" style="5" customWidth="1"/>
    <col min="8721" max="8732" width="10.5" style="5" customWidth="1"/>
    <col min="8733" max="8733" width="12" style="5" customWidth="1"/>
    <col min="8734" max="8738" width="10.5" style="5" customWidth="1"/>
    <col min="8739" max="8745" width="10" style="5" customWidth="1"/>
    <col min="8746" max="8746" width="12.5" style="5" customWidth="1"/>
    <col min="8747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73" width="10" style="5" customWidth="1"/>
    <col min="8774" max="8774" width="12" style="5" customWidth="1"/>
    <col min="8775" max="8784" width="10" style="5" customWidth="1"/>
    <col min="8785" max="8785" width="12.5" style="5" customWidth="1"/>
    <col min="8786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3.12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17" width="11" style="5" customWidth="1"/>
    <col min="8918" max="8918" width="11.125" style="5" customWidth="1"/>
    <col min="8919" max="8920" width="11" style="5" customWidth="1"/>
    <col min="8921" max="8921" width="11.125" style="5" customWidth="1"/>
    <col min="8922" max="8923" width="12.25" style="5" customWidth="1"/>
    <col min="8924" max="8924" width="11.125" style="5" customWidth="1"/>
    <col min="8925" max="8927" width="12.375" style="5" customWidth="1"/>
    <col min="8928" max="8928" width="13.125" style="5" customWidth="1"/>
    <col min="8929" max="8931" width="12.375" style="5" customWidth="1"/>
    <col min="8932" max="8940" width="12.5" style="5" customWidth="1"/>
    <col min="8941" max="8941" width="13.125" style="5" customWidth="1"/>
    <col min="8942" max="8953" width="12.375" style="5" bestFit="1" customWidth="1"/>
    <col min="8954" max="8954" width="13.125" style="5" customWidth="1"/>
    <col min="8955" max="8955" width="12.375" style="5" bestFit="1" customWidth="1"/>
    <col min="8956" max="8959" width="9" style="5"/>
    <col min="8960" max="8960" width="16.875" style="5" customWidth="1"/>
    <col min="8961" max="8961" width="15.5" style="5" customWidth="1"/>
    <col min="8962" max="8976" width="12.125" style="5" customWidth="1"/>
    <col min="8977" max="8988" width="10.5" style="5" customWidth="1"/>
    <col min="8989" max="8989" width="12" style="5" customWidth="1"/>
    <col min="8990" max="8994" width="10.5" style="5" customWidth="1"/>
    <col min="8995" max="9001" width="10" style="5" customWidth="1"/>
    <col min="9002" max="9002" width="12.5" style="5" customWidth="1"/>
    <col min="9003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29" width="10" style="5" customWidth="1"/>
    <col min="9030" max="9030" width="12" style="5" customWidth="1"/>
    <col min="9031" max="9040" width="10" style="5" customWidth="1"/>
    <col min="9041" max="9041" width="12.5" style="5" customWidth="1"/>
    <col min="9042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3.12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73" width="11" style="5" customWidth="1"/>
    <col min="9174" max="9174" width="11.125" style="5" customWidth="1"/>
    <col min="9175" max="9176" width="11" style="5" customWidth="1"/>
    <col min="9177" max="9177" width="11.125" style="5" customWidth="1"/>
    <col min="9178" max="9179" width="12.25" style="5" customWidth="1"/>
    <col min="9180" max="9180" width="11.125" style="5" customWidth="1"/>
    <col min="9181" max="9183" width="12.375" style="5" customWidth="1"/>
    <col min="9184" max="9184" width="13.125" style="5" customWidth="1"/>
    <col min="9185" max="9187" width="12.375" style="5" customWidth="1"/>
    <col min="9188" max="9196" width="12.5" style="5" customWidth="1"/>
    <col min="9197" max="9197" width="13.125" style="5" customWidth="1"/>
    <col min="9198" max="9209" width="12.375" style="5" bestFit="1" customWidth="1"/>
    <col min="9210" max="9210" width="13.125" style="5" customWidth="1"/>
    <col min="9211" max="9211" width="12.375" style="5" bestFit="1" customWidth="1"/>
    <col min="9212" max="9215" width="9" style="5"/>
    <col min="9216" max="9216" width="16.875" style="5" customWidth="1"/>
    <col min="9217" max="9217" width="15.5" style="5" customWidth="1"/>
    <col min="9218" max="9232" width="12.125" style="5" customWidth="1"/>
    <col min="9233" max="9244" width="10.5" style="5" customWidth="1"/>
    <col min="9245" max="9245" width="12" style="5" customWidth="1"/>
    <col min="9246" max="9250" width="10.5" style="5" customWidth="1"/>
    <col min="9251" max="9257" width="10" style="5" customWidth="1"/>
    <col min="9258" max="9258" width="12.5" style="5" customWidth="1"/>
    <col min="9259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85" width="10" style="5" customWidth="1"/>
    <col min="9286" max="9286" width="12" style="5" customWidth="1"/>
    <col min="9287" max="9296" width="10" style="5" customWidth="1"/>
    <col min="9297" max="9297" width="12.5" style="5" customWidth="1"/>
    <col min="9298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3.12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29" width="11" style="5" customWidth="1"/>
    <col min="9430" max="9430" width="11.125" style="5" customWidth="1"/>
    <col min="9431" max="9432" width="11" style="5" customWidth="1"/>
    <col min="9433" max="9433" width="11.125" style="5" customWidth="1"/>
    <col min="9434" max="9435" width="12.25" style="5" customWidth="1"/>
    <col min="9436" max="9436" width="11.125" style="5" customWidth="1"/>
    <col min="9437" max="9439" width="12.375" style="5" customWidth="1"/>
    <col min="9440" max="9440" width="13.125" style="5" customWidth="1"/>
    <col min="9441" max="9443" width="12.375" style="5" customWidth="1"/>
    <col min="9444" max="9452" width="12.5" style="5" customWidth="1"/>
    <col min="9453" max="9453" width="13.125" style="5" customWidth="1"/>
    <col min="9454" max="9465" width="12.375" style="5" bestFit="1" customWidth="1"/>
    <col min="9466" max="9466" width="13.125" style="5" customWidth="1"/>
    <col min="9467" max="9467" width="12.375" style="5" bestFit="1" customWidth="1"/>
    <col min="9468" max="9471" width="9" style="5"/>
    <col min="9472" max="9472" width="16.875" style="5" customWidth="1"/>
    <col min="9473" max="9473" width="15.5" style="5" customWidth="1"/>
    <col min="9474" max="9488" width="12.125" style="5" customWidth="1"/>
    <col min="9489" max="9500" width="10.5" style="5" customWidth="1"/>
    <col min="9501" max="9501" width="12" style="5" customWidth="1"/>
    <col min="9502" max="9506" width="10.5" style="5" customWidth="1"/>
    <col min="9507" max="9513" width="10" style="5" customWidth="1"/>
    <col min="9514" max="9514" width="12.5" style="5" customWidth="1"/>
    <col min="9515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41" width="10" style="5" customWidth="1"/>
    <col min="9542" max="9542" width="12" style="5" customWidth="1"/>
    <col min="9543" max="9552" width="10" style="5" customWidth="1"/>
    <col min="9553" max="9553" width="12.5" style="5" customWidth="1"/>
    <col min="9554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3.12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85" width="11" style="5" customWidth="1"/>
    <col min="9686" max="9686" width="11.125" style="5" customWidth="1"/>
    <col min="9687" max="9688" width="11" style="5" customWidth="1"/>
    <col min="9689" max="9689" width="11.125" style="5" customWidth="1"/>
    <col min="9690" max="9691" width="12.25" style="5" customWidth="1"/>
    <col min="9692" max="9692" width="11.125" style="5" customWidth="1"/>
    <col min="9693" max="9695" width="12.375" style="5" customWidth="1"/>
    <col min="9696" max="9696" width="13.125" style="5" customWidth="1"/>
    <col min="9697" max="9699" width="12.375" style="5" customWidth="1"/>
    <col min="9700" max="9708" width="12.5" style="5" customWidth="1"/>
    <col min="9709" max="9709" width="13.125" style="5" customWidth="1"/>
    <col min="9710" max="9721" width="12.375" style="5" bestFit="1" customWidth="1"/>
    <col min="9722" max="9722" width="13.125" style="5" customWidth="1"/>
    <col min="9723" max="9723" width="12.375" style="5" bestFit="1" customWidth="1"/>
    <col min="9724" max="9727" width="9" style="5"/>
    <col min="9728" max="9728" width="16.875" style="5" customWidth="1"/>
    <col min="9729" max="9729" width="15.5" style="5" customWidth="1"/>
    <col min="9730" max="9744" width="12.125" style="5" customWidth="1"/>
    <col min="9745" max="9756" width="10.5" style="5" customWidth="1"/>
    <col min="9757" max="9757" width="12" style="5" customWidth="1"/>
    <col min="9758" max="9762" width="10.5" style="5" customWidth="1"/>
    <col min="9763" max="9769" width="10" style="5" customWidth="1"/>
    <col min="9770" max="9770" width="12.5" style="5" customWidth="1"/>
    <col min="9771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797" width="10" style="5" customWidth="1"/>
    <col min="9798" max="9798" width="12" style="5" customWidth="1"/>
    <col min="9799" max="9808" width="10" style="5" customWidth="1"/>
    <col min="9809" max="9809" width="12.5" style="5" customWidth="1"/>
    <col min="9810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3.12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41" width="11" style="5" customWidth="1"/>
    <col min="9942" max="9942" width="11.125" style="5" customWidth="1"/>
    <col min="9943" max="9944" width="11" style="5" customWidth="1"/>
    <col min="9945" max="9945" width="11.125" style="5" customWidth="1"/>
    <col min="9946" max="9947" width="12.25" style="5" customWidth="1"/>
    <col min="9948" max="9948" width="11.125" style="5" customWidth="1"/>
    <col min="9949" max="9951" width="12.375" style="5" customWidth="1"/>
    <col min="9952" max="9952" width="13.125" style="5" customWidth="1"/>
    <col min="9953" max="9955" width="12.375" style="5" customWidth="1"/>
    <col min="9956" max="9964" width="12.5" style="5" customWidth="1"/>
    <col min="9965" max="9965" width="13.125" style="5" customWidth="1"/>
    <col min="9966" max="9977" width="12.375" style="5" bestFit="1" customWidth="1"/>
    <col min="9978" max="9978" width="13.125" style="5" customWidth="1"/>
    <col min="9979" max="9979" width="12.375" style="5" bestFit="1" customWidth="1"/>
    <col min="9980" max="9983" width="9" style="5"/>
    <col min="9984" max="9984" width="16.875" style="5" customWidth="1"/>
    <col min="9985" max="9985" width="15.5" style="5" customWidth="1"/>
    <col min="9986" max="10000" width="12.125" style="5" customWidth="1"/>
    <col min="10001" max="10012" width="10.5" style="5" customWidth="1"/>
    <col min="10013" max="10013" width="12" style="5" customWidth="1"/>
    <col min="10014" max="10018" width="10.5" style="5" customWidth="1"/>
    <col min="10019" max="10025" width="10" style="5" customWidth="1"/>
    <col min="10026" max="10026" width="12.5" style="5" customWidth="1"/>
    <col min="10027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53" width="10" style="5" customWidth="1"/>
    <col min="10054" max="10054" width="12" style="5" customWidth="1"/>
    <col min="10055" max="10064" width="10" style="5" customWidth="1"/>
    <col min="10065" max="10065" width="12.5" style="5" customWidth="1"/>
    <col min="10066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3.12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197" width="11" style="5" customWidth="1"/>
    <col min="10198" max="10198" width="11.125" style="5" customWidth="1"/>
    <col min="10199" max="10200" width="11" style="5" customWidth="1"/>
    <col min="10201" max="10201" width="11.125" style="5" customWidth="1"/>
    <col min="10202" max="10203" width="12.25" style="5" customWidth="1"/>
    <col min="10204" max="10204" width="11.125" style="5" customWidth="1"/>
    <col min="10205" max="10207" width="12.375" style="5" customWidth="1"/>
    <col min="10208" max="10208" width="13.125" style="5" customWidth="1"/>
    <col min="10209" max="10211" width="12.375" style="5" customWidth="1"/>
    <col min="10212" max="10220" width="12.5" style="5" customWidth="1"/>
    <col min="10221" max="10221" width="13.125" style="5" customWidth="1"/>
    <col min="10222" max="10233" width="12.375" style="5" bestFit="1" customWidth="1"/>
    <col min="10234" max="10234" width="13.125" style="5" customWidth="1"/>
    <col min="10235" max="10235" width="12.375" style="5" bestFit="1" customWidth="1"/>
    <col min="10236" max="10239" width="9" style="5"/>
    <col min="10240" max="10240" width="16.875" style="5" customWidth="1"/>
    <col min="10241" max="10241" width="15.5" style="5" customWidth="1"/>
    <col min="10242" max="10256" width="12.125" style="5" customWidth="1"/>
    <col min="10257" max="10268" width="10.5" style="5" customWidth="1"/>
    <col min="10269" max="10269" width="12" style="5" customWidth="1"/>
    <col min="10270" max="10274" width="10.5" style="5" customWidth="1"/>
    <col min="10275" max="10281" width="10" style="5" customWidth="1"/>
    <col min="10282" max="10282" width="12.5" style="5" customWidth="1"/>
    <col min="10283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09" width="10" style="5" customWidth="1"/>
    <col min="10310" max="10310" width="12" style="5" customWidth="1"/>
    <col min="10311" max="10320" width="10" style="5" customWidth="1"/>
    <col min="10321" max="10321" width="12.5" style="5" customWidth="1"/>
    <col min="10322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3.12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53" width="11" style="5" customWidth="1"/>
    <col min="10454" max="10454" width="11.125" style="5" customWidth="1"/>
    <col min="10455" max="10456" width="11" style="5" customWidth="1"/>
    <col min="10457" max="10457" width="11.125" style="5" customWidth="1"/>
    <col min="10458" max="10459" width="12.25" style="5" customWidth="1"/>
    <col min="10460" max="10460" width="11.125" style="5" customWidth="1"/>
    <col min="10461" max="10463" width="12.375" style="5" customWidth="1"/>
    <col min="10464" max="10464" width="13.125" style="5" customWidth="1"/>
    <col min="10465" max="10467" width="12.375" style="5" customWidth="1"/>
    <col min="10468" max="10476" width="12.5" style="5" customWidth="1"/>
    <col min="10477" max="10477" width="13.125" style="5" customWidth="1"/>
    <col min="10478" max="10489" width="12.375" style="5" bestFit="1" customWidth="1"/>
    <col min="10490" max="10490" width="13.125" style="5" customWidth="1"/>
    <col min="10491" max="10491" width="12.375" style="5" bestFit="1" customWidth="1"/>
    <col min="10492" max="10495" width="9" style="5"/>
    <col min="10496" max="10496" width="16.875" style="5" customWidth="1"/>
    <col min="10497" max="10497" width="15.5" style="5" customWidth="1"/>
    <col min="10498" max="10512" width="12.125" style="5" customWidth="1"/>
    <col min="10513" max="10524" width="10.5" style="5" customWidth="1"/>
    <col min="10525" max="10525" width="12" style="5" customWidth="1"/>
    <col min="10526" max="10530" width="10.5" style="5" customWidth="1"/>
    <col min="10531" max="10537" width="10" style="5" customWidth="1"/>
    <col min="10538" max="10538" width="12.5" style="5" customWidth="1"/>
    <col min="10539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65" width="10" style="5" customWidth="1"/>
    <col min="10566" max="10566" width="12" style="5" customWidth="1"/>
    <col min="10567" max="10576" width="10" style="5" customWidth="1"/>
    <col min="10577" max="10577" width="12.5" style="5" customWidth="1"/>
    <col min="10578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3.12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09" width="11" style="5" customWidth="1"/>
    <col min="10710" max="10710" width="11.125" style="5" customWidth="1"/>
    <col min="10711" max="10712" width="11" style="5" customWidth="1"/>
    <col min="10713" max="10713" width="11.125" style="5" customWidth="1"/>
    <col min="10714" max="10715" width="12.25" style="5" customWidth="1"/>
    <col min="10716" max="10716" width="11.125" style="5" customWidth="1"/>
    <col min="10717" max="10719" width="12.375" style="5" customWidth="1"/>
    <col min="10720" max="10720" width="13.125" style="5" customWidth="1"/>
    <col min="10721" max="10723" width="12.375" style="5" customWidth="1"/>
    <col min="10724" max="10732" width="12.5" style="5" customWidth="1"/>
    <col min="10733" max="10733" width="13.125" style="5" customWidth="1"/>
    <col min="10734" max="10745" width="12.375" style="5" bestFit="1" customWidth="1"/>
    <col min="10746" max="10746" width="13.125" style="5" customWidth="1"/>
    <col min="10747" max="10747" width="12.375" style="5" bestFit="1" customWidth="1"/>
    <col min="10748" max="10751" width="9" style="5"/>
    <col min="10752" max="10752" width="16.875" style="5" customWidth="1"/>
    <col min="10753" max="10753" width="15.5" style="5" customWidth="1"/>
    <col min="10754" max="10768" width="12.125" style="5" customWidth="1"/>
    <col min="10769" max="10780" width="10.5" style="5" customWidth="1"/>
    <col min="10781" max="10781" width="12" style="5" customWidth="1"/>
    <col min="10782" max="10786" width="10.5" style="5" customWidth="1"/>
    <col min="10787" max="10793" width="10" style="5" customWidth="1"/>
    <col min="10794" max="10794" width="12.5" style="5" customWidth="1"/>
    <col min="10795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21" width="10" style="5" customWidth="1"/>
    <col min="10822" max="10822" width="12" style="5" customWidth="1"/>
    <col min="10823" max="10832" width="10" style="5" customWidth="1"/>
    <col min="10833" max="10833" width="12.5" style="5" customWidth="1"/>
    <col min="10834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3.12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65" width="11" style="5" customWidth="1"/>
    <col min="10966" max="10966" width="11.125" style="5" customWidth="1"/>
    <col min="10967" max="10968" width="11" style="5" customWidth="1"/>
    <col min="10969" max="10969" width="11.125" style="5" customWidth="1"/>
    <col min="10970" max="10971" width="12.25" style="5" customWidth="1"/>
    <col min="10972" max="10972" width="11.125" style="5" customWidth="1"/>
    <col min="10973" max="10975" width="12.375" style="5" customWidth="1"/>
    <col min="10976" max="10976" width="13.125" style="5" customWidth="1"/>
    <col min="10977" max="10979" width="12.375" style="5" customWidth="1"/>
    <col min="10980" max="10988" width="12.5" style="5" customWidth="1"/>
    <col min="10989" max="10989" width="13.125" style="5" customWidth="1"/>
    <col min="10990" max="11001" width="12.375" style="5" bestFit="1" customWidth="1"/>
    <col min="11002" max="11002" width="13.125" style="5" customWidth="1"/>
    <col min="11003" max="11003" width="12.375" style="5" bestFit="1" customWidth="1"/>
    <col min="11004" max="11007" width="9" style="5"/>
    <col min="11008" max="11008" width="16.875" style="5" customWidth="1"/>
    <col min="11009" max="11009" width="15.5" style="5" customWidth="1"/>
    <col min="11010" max="11024" width="12.125" style="5" customWidth="1"/>
    <col min="11025" max="11036" width="10.5" style="5" customWidth="1"/>
    <col min="11037" max="11037" width="12" style="5" customWidth="1"/>
    <col min="11038" max="11042" width="10.5" style="5" customWidth="1"/>
    <col min="11043" max="11049" width="10" style="5" customWidth="1"/>
    <col min="11050" max="11050" width="12.5" style="5" customWidth="1"/>
    <col min="11051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77" width="10" style="5" customWidth="1"/>
    <col min="11078" max="11078" width="12" style="5" customWidth="1"/>
    <col min="11079" max="11088" width="10" style="5" customWidth="1"/>
    <col min="11089" max="11089" width="12.5" style="5" customWidth="1"/>
    <col min="11090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3.12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21" width="11" style="5" customWidth="1"/>
    <col min="11222" max="11222" width="11.125" style="5" customWidth="1"/>
    <col min="11223" max="11224" width="11" style="5" customWidth="1"/>
    <col min="11225" max="11225" width="11.125" style="5" customWidth="1"/>
    <col min="11226" max="11227" width="12.25" style="5" customWidth="1"/>
    <col min="11228" max="11228" width="11.125" style="5" customWidth="1"/>
    <col min="11229" max="11231" width="12.375" style="5" customWidth="1"/>
    <col min="11232" max="11232" width="13.125" style="5" customWidth="1"/>
    <col min="11233" max="11235" width="12.375" style="5" customWidth="1"/>
    <col min="11236" max="11244" width="12.5" style="5" customWidth="1"/>
    <col min="11245" max="11245" width="13.125" style="5" customWidth="1"/>
    <col min="11246" max="11257" width="12.375" style="5" bestFit="1" customWidth="1"/>
    <col min="11258" max="11258" width="13.125" style="5" customWidth="1"/>
    <col min="11259" max="11259" width="12.375" style="5" bestFit="1" customWidth="1"/>
    <col min="11260" max="11263" width="9" style="5"/>
    <col min="11264" max="11264" width="16.875" style="5" customWidth="1"/>
    <col min="11265" max="11265" width="15.5" style="5" customWidth="1"/>
    <col min="11266" max="11280" width="12.125" style="5" customWidth="1"/>
    <col min="11281" max="11292" width="10.5" style="5" customWidth="1"/>
    <col min="11293" max="11293" width="12" style="5" customWidth="1"/>
    <col min="11294" max="11298" width="10.5" style="5" customWidth="1"/>
    <col min="11299" max="11305" width="10" style="5" customWidth="1"/>
    <col min="11306" max="11306" width="12.5" style="5" customWidth="1"/>
    <col min="11307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33" width="10" style="5" customWidth="1"/>
    <col min="11334" max="11334" width="12" style="5" customWidth="1"/>
    <col min="11335" max="11344" width="10" style="5" customWidth="1"/>
    <col min="11345" max="11345" width="12.5" style="5" customWidth="1"/>
    <col min="11346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3.12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77" width="11" style="5" customWidth="1"/>
    <col min="11478" max="11478" width="11.125" style="5" customWidth="1"/>
    <col min="11479" max="11480" width="11" style="5" customWidth="1"/>
    <col min="11481" max="11481" width="11.125" style="5" customWidth="1"/>
    <col min="11482" max="11483" width="12.25" style="5" customWidth="1"/>
    <col min="11484" max="11484" width="11.125" style="5" customWidth="1"/>
    <col min="11485" max="11487" width="12.375" style="5" customWidth="1"/>
    <col min="11488" max="11488" width="13.125" style="5" customWidth="1"/>
    <col min="11489" max="11491" width="12.375" style="5" customWidth="1"/>
    <col min="11492" max="11500" width="12.5" style="5" customWidth="1"/>
    <col min="11501" max="11501" width="13.125" style="5" customWidth="1"/>
    <col min="11502" max="11513" width="12.375" style="5" bestFit="1" customWidth="1"/>
    <col min="11514" max="11514" width="13.125" style="5" customWidth="1"/>
    <col min="11515" max="11515" width="12.375" style="5" bestFit="1" customWidth="1"/>
    <col min="11516" max="11519" width="9" style="5"/>
    <col min="11520" max="11520" width="16.875" style="5" customWidth="1"/>
    <col min="11521" max="11521" width="15.5" style="5" customWidth="1"/>
    <col min="11522" max="11536" width="12.125" style="5" customWidth="1"/>
    <col min="11537" max="11548" width="10.5" style="5" customWidth="1"/>
    <col min="11549" max="11549" width="12" style="5" customWidth="1"/>
    <col min="11550" max="11554" width="10.5" style="5" customWidth="1"/>
    <col min="11555" max="11561" width="10" style="5" customWidth="1"/>
    <col min="11562" max="11562" width="12.5" style="5" customWidth="1"/>
    <col min="11563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589" width="10" style="5" customWidth="1"/>
    <col min="11590" max="11590" width="12" style="5" customWidth="1"/>
    <col min="11591" max="11600" width="10" style="5" customWidth="1"/>
    <col min="11601" max="11601" width="12.5" style="5" customWidth="1"/>
    <col min="11602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3.12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33" width="11" style="5" customWidth="1"/>
    <col min="11734" max="11734" width="11.125" style="5" customWidth="1"/>
    <col min="11735" max="11736" width="11" style="5" customWidth="1"/>
    <col min="11737" max="11737" width="11.125" style="5" customWidth="1"/>
    <col min="11738" max="11739" width="12.25" style="5" customWidth="1"/>
    <col min="11740" max="11740" width="11.125" style="5" customWidth="1"/>
    <col min="11741" max="11743" width="12.375" style="5" customWidth="1"/>
    <col min="11744" max="11744" width="13.125" style="5" customWidth="1"/>
    <col min="11745" max="11747" width="12.375" style="5" customWidth="1"/>
    <col min="11748" max="11756" width="12.5" style="5" customWidth="1"/>
    <col min="11757" max="11757" width="13.125" style="5" customWidth="1"/>
    <col min="11758" max="11769" width="12.375" style="5" bestFit="1" customWidth="1"/>
    <col min="11770" max="11770" width="13.125" style="5" customWidth="1"/>
    <col min="11771" max="11771" width="12.375" style="5" bestFit="1" customWidth="1"/>
    <col min="11772" max="11775" width="9" style="5"/>
    <col min="11776" max="11776" width="16.875" style="5" customWidth="1"/>
    <col min="11777" max="11777" width="15.5" style="5" customWidth="1"/>
    <col min="11778" max="11792" width="12.125" style="5" customWidth="1"/>
    <col min="11793" max="11804" width="10.5" style="5" customWidth="1"/>
    <col min="11805" max="11805" width="12" style="5" customWidth="1"/>
    <col min="11806" max="11810" width="10.5" style="5" customWidth="1"/>
    <col min="11811" max="11817" width="10" style="5" customWidth="1"/>
    <col min="11818" max="11818" width="12.5" style="5" customWidth="1"/>
    <col min="11819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45" width="10" style="5" customWidth="1"/>
    <col min="11846" max="11846" width="12" style="5" customWidth="1"/>
    <col min="11847" max="11856" width="10" style="5" customWidth="1"/>
    <col min="11857" max="11857" width="12.5" style="5" customWidth="1"/>
    <col min="11858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3.12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89" width="11" style="5" customWidth="1"/>
    <col min="11990" max="11990" width="11.125" style="5" customWidth="1"/>
    <col min="11991" max="11992" width="11" style="5" customWidth="1"/>
    <col min="11993" max="11993" width="11.125" style="5" customWidth="1"/>
    <col min="11994" max="11995" width="12.25" style="5" customWidth="1"/>
    <col min="11996" max="11996" width="11.125" style="5" customWidth="1"/>
    <col min="11997" max="11999" width="12.375" style="5" customWidth="1"/>
    <col min="12000" max="12000" width="13.125" style="5" customWidth="1"/>
    <col min="12001" max="12003" width="12.375" style="5" customWidth="1"/>
    <col min="12004" max="12012" width="12.5" style="5" customWidth="1"/>
    <col min="12013" max="12013" width="13.125" style="5" customWidth="1"/>
    <col min="12014" max="12025" width="12.375" style="5" bestFit="1" customWidth="1"/>
    <col min="12026" max="12026" width="13.125" style="5" customWidth="1"/>
    <col min="12027" max="12027" width="12.375" style="5" bestFit="1" customWidth="1"/>
    <col min="12028" max="12031" width="9" style="5"/>
    <col min="12032" max="12032" width="16.875" style="5" customWidth="1"/>
    <col min="12033" max="12033" width="15.5" style="5" customWidth="1"/>
    <col min="12034" max="12048" width="12.125" style="5" customWidth="1"/>
    <col min="12049" max="12060" width="10.5" style="5" customWidth="1"/>
    <col min="12061" max="12061" width="12" style="5" customWidth="1"/>
    <col min="12062" max="12066" width="10.5" style="5" customWidth="1"/>
    <col min="12067" max="12073" width="10" style="5" customWidth="1"/>
    <col min="12074" max="12074" width="12.5" style="5" customWidth="1"/>
    <col min="12075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01" width="10" style="5" customWidth="1"/>
    <col min="12102" max="12102" width="12" style="5" customWidth="1"/>
    <col min="12103" max="12112" width="10" style="5" customWidth="1"/>
    <col min="12113" max="12113" width="12.5" style="5" customWidth="1"/>
    <col min="12114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3.12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45" width="11" style="5" customWidth="1"/>
    <col min="12246" max="12246" width="11.125" style="5" customWidth="1"/>
    <col min="12247" max="12248" width="11" style="5" customWidth="1"/>
    <col min="12249" max="12249" width="11.125" style="5" customWidth="1"/>
    <col min="12250" max="12251" width="12.25" style="5" customWidth="1"/>
    <col min="12252" max="12252" width="11.125" style="5" customWidth="1"/>
    <col min="12253" max="12255" width="12.375" style="5" customWidth="1"/>
    <col min="12256" max="12256" width="13.125" style="5" customWidth="1"/>
    <col min="12257" max="12259" width="12.375" style="5" customWidth="1"/>
    <col min="12260" max="12268" width="12.5" style="5" customWidth="1"/>
    <col min="12269" max="12269" width="13.125" style="5" customWidth="1"/>
    <col min="12270" max="12281" width="12.375" style="5" bestFit="1" customWidth="1"/>
    <col min="12282" max="12282" width="13.125" style="5" customWidth="1"/>
    <col min="12283" max="12283" width="12.375" style="5" bestFit="1" customWidth="1"/>
    <col min="12284" max="12287" width="9" style="5"/>
    <col min="12288" max="12288" width="16.875" style="5" customWidth="1"/>
    <col min="12289" max="12289" width="15.5" style="5" customWidth="1"/>
    <col min="12290" max="12304" width="12.125" style="5" customWidth="1"/>
    <col min="12305" max="12316" width="10.5" style="5" customWidth="1"/>
    <col min="12317" max="12317" width="12" style="5" customWidth="1"/>
    <col min="12318" max="12322" width="10.5" style="5" customWidth="1"/>
    <col min="12323" max="12329" width="10" style="5" customWidth="1"/>
    <col min="12330" max="12330" width="12.5" style="5" customWidth="1"/>
    <col min="12331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57" width="10" style="5" customWidth="1"/>
    <col min="12358" max="12358" width="12" style="5" customWidth="1"/>
    <col min="12359" max="12368" width="10" style="5" customWidth="1"/>
    <col min="12369" max="12369" width="12.5" style="5" customWidth="1"/>
    <col min="12370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3.12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01" width="11" style="5" customWidth="1"/>
    <col min="12502" max="12502" width="11.125" style="5" customWidth="1"/>
    <col min="12503" max="12504" width="11" style="5" customWidth="1"/>
    <col min="12505" max="12505" width="11.125" style="5" customWidth="1"/>
    <col min="12506" max="12507" width="12.25" style="5" customWidth="1"/>
    <col min="12508" max="12508" width="11.125" style="5" customWidth="1"/>
    <col min="12509" max="12511" width="12.375" style="5" customWidth="1"/>
    <col min="12512" max="12512" width="13.125" style="5" customWidth="1"/>
    <col min="12513" max="12515" width="12.375" style="5" customWidth="1"/>
    <col min="12516" max="12524" width="12.5" style="5" customWidth="1"/>
    <col min="12525" max="12525" width="13.125" style="5" customWidth="1"/>
    <col min="12526" max="12537" width="12.375" style="5" bestFit="1" customWidth="1"/>
    <col min="12538" max="12538" width="13.125" style="5" customWidth="1"/>
    <col min="12539" max="12539" width="12.375" style="5" bestFit="1" customWidth="1"/>
    <col min="12540" max="12543" width="9" style="5"/>
    <col min="12544" max="12544" width="16.875" style="5" customWidth="1"/>
    <col min="12545" max="12545" width="15.5" style="5" customWidth="1"/>
    <col min="12546" max="12560" width="12.125" style="5" customWidth="1"/>
    <col min="12561" max="12572" width="10.5" style="5" customWidth="1"/>
    <col min="12573" max="12573" width="12" style="5" customWidth="1"/>
    <col min="12574" max="12578" width="10.5" style="5" customWidth="1"/>
    <col min="12579" max="12585" width="10" style="5" customWidth="1"/>
    <col min="12586" max="12586" width="12.5" style="5" customWidth="1"/>
    <col min="12587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13" width="10" style="5" customWidth="1"/>
    <col min="12614" max="12614" width="12" style="5" customWidth="1"/>
    <col min="12615" max="12624" width="10" style="5" customWidth="1"/>
    <col min="12625" max="12625" width="12.5" style="5" customWidth="1"/>
    <col min="12626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3.12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57" width="11" style="5" customWidth="1"/>
    <col min="12758" max="12758" width="11.125" style="5" customWidth="1"/>
    <col min="12759" max="12760" width="11" style="5" customWidth="1"/>
    <col min="12761" max="12761" width="11.125" style="5" customWidth="1"/>
    <col min="12762" max="12763" width="12.25" style="5" customWidth="1"/>
    <col min="12764" max="12764" width="11.125" style="5" customWidth="1"/>
    <col min="12765" max="12767" width="12.375" style="5" customWidth="1"/>
    <col min="12768" max="12768" width="13.125" style="5" customWidth="1"/>
    <col min="12769" max="12771" width="12.375" style="5" customWidth="1"/>
    <col min="12772" max="12780" width="12.5" style="5" customWidth="1"/>
    <col min="12781" max="12781" width="13.125" style="5" customWidth="1"/>
    <col min="12782" max="12793" width="12.375" style="5" bestFit="1" customWidth="1"/>
    <col min="12794" max="12794" width="13.125" style="5" customWidth="1"/>
    <col min="12795" max="12795" width="12.375" style="5" bestFit="1" customWidth="1"/>
    <col min="12796" max="12799" width="9" style="5"/>
    <col min="12800" max="12800" width="16.875" style="5" customWidth="1"/>
    <col min="12801" max="12801" width="15.5" style="5" customWidth="1"/>
    <col min="12802" max="12816" width="12.125" style="5" customWidth="1"/>
    <col min="12817" max="12828" width="10.5" style="5" customWidth="1"/>
    <col min="12829" max="12829" width="12" style="5" customWidth="1"/>
    <col min="12830" max="12834" width="10.5" style="5" customWidth="1"/>
    <col min="12835" max="12841" width="10" style="5" customWidth="1"/>
    <col min="12842" max="12842" width="12.5" style="5" customWidth="1"/>
    <col min="12843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69" width="10" style="5" customWidth="1"/>
    <col min="12870" max="12870" width="12" style="5" customWidth="1"/>
    <col min="12871" max="12880" width="10" style="5" customWidth="1"/>
    <col min="12881" max="12881" width="12.5" style="5" customWidth="1"/>
    <col min="12882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3.12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13" width="11" style="5" customWidth="1"/>
    <col min="13014" max="13014" width="11.125" style="5" customWidth="1"/>
    <col min="13015" max="13016" width="11" style="5" customWidth="1"/>
    <col min="13017" max="13017" width="11.125" style="5" customWidth="1"/>
    <col min="13018" max="13019" width="12.25" style="5" customWidth="1"/>
    <col min="13020" max="13020" width="11.125" style="5" customWidth="1"/>
    <col min="13021" max="13023" width="12.375" style="5" customWidth="1"/>
    <col min="13024" max="13024" width="13.125" style="5" customWidth="1"/>
    <col min="13025" max="13027" width="12.375" style="5" customWidth="1"/>
    <col min="13028" max="13036" width="12.5" style="5" customWidth="1"/>
    <col min="13037" max="13037" width="13.125" style="5" customWidth="1"/>
    <col min="13038" max="13049" width="12.375" style="5" bestFit="1" customWidth="1"/>
    <col min="13050" max="13050" width="13.125" style="5" customWidth="1"/>
    <col min="13051" max="13051" width="12.375" style="5" bestFit="1" customWidth="1"/>
    <col min="13052" max="13055" width="9" style="5"/>
    <col min="13056" max="13056" width="16.875" style="5" customWidth="1"/>
    <col min="13057" max="13057" width="15.5" style="5" customWidth="1"/>
    <col min="13058" max="13072" width="12.125" style="5" customWidth="1"/>
    <col min="13073" max="13084" width="10.5" style="5" customWidth="1"/>
    <col min="13085" max="13085" width="12" style="5" customWidth="1"/>
    <col min="13086" max="13090" width="10.5" style="5" customWidth="1"/>
    <col min="13091" max="13097" width="10" style="5" customWidth="1"/>
    <col min="13098" max="13098" width="12.5" style="5" customWidth="1"/>
    <col min="13099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25" width="10" style="5" customWidth="1"/>
    <col min="13126" max="13126" width="12" style="5" customWidth="1"/>
    <col min="13127" max="13136" width="10" style="5" customWidth="1"/>
    <col min="13137" max="13137" width="12.5" style="5" customWidth="1"/>
    <col min="13138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3.12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69" width="11" style="5" customWidth="1"/>
    <col min="13270" max="13270" width="11.125" style="5" customWidth="1"/>
    <col min="13271" max="13272" width="11" style="5" customWidth="1"/>
    <col min="13273" max="13273" width="11.125" style="5" customWidth="1"/>
    <col min="13274" max="13275" width="12.25" style="5" customWidth="1"/>
    <col min="13276" max="13276" width="11.125" style="5" customWidth="1"/>
    <col min="13277" max="13279" width="12.375" style="5" customWidth="1"/>
    <col min="13280" max="13280" width="13.125" style="5" customWidth="1"/>
    <col min="13281" max="13283" width="12.375" style="5" customWidth="1"/>
    <col min="13284" max="13292" width="12.5" style="5" customWidth="1"/>
    <col min="13293" max="13293" width="13.125" style="5" customWidth="1"/>
    <col min="13294" max="13305" width="12.375" style="5" bestFit="1" customWidth="1"/>
    <col min="13306" max="13306" width="13.125" style="5" customWidth="1"/>
    <col min="13307" max="13307" width="12.375" style="5" bestFit="1" customWidth="1"/>
    <col min="13308" max="13311" width="9" style="5"/>
    <col min="13312" max="13312" width="16.875" style="5" customWidth="1"/>
    <col min="13313" max="13313" width="15.5" style="5" customWidth="1"/>
    <col min="13314" max="13328" width="12.125" style="5" customWidth="1"/>
    <col min="13329" max="13340" width="10.5" style="5" customWidth="1"/>
    <col min="13341" max="13341" width="12" style="5" customWidth="1"/>
    <col min="13342" max="13346" width="10.5" style="5" customWidth="1"/>
    <col min="13347" max="13353" width="10" style="5" customWidth="1"/>
    <col min="13354" max="13354" width="12.5" style="5" customWidth="1"/>
    <col min="13355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81" width="10" style="5" customWidth="1"/>
    <col min="13382" max="13382" width="12" style="5" customWidth="1"/>
    <col min="13383" max="13392" width="10" style="5" customWidth="1"/>
    <col min="13393" max="13393" width="12.5" style="5" customWidth="1"/>
    <col min="13394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3.12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25" width="11" style="5" customWidth="1"/>
    <col min="13526" max="13526" width="11.125" style="5" customWidth="1"/>
    <col min="13527" max="13528" width="11" style="5" customWidth="1"/>
    <col min="13529" max="13529" width="11.125" style="5" customWidth="1"/>
    <col min="13530" max="13531" width="12.25" style="5" customWidth="1"/>
    <col min="13532" max="13532" width="11.125" style="5" customWidth="1"/>
    <col min="13533" max="13535" width="12.375" style="5" customWidth="1"/>
    <col min="13536" max="13536" width="13.125" style="5" customWidth="1"/>
    <col min="13537" max="13539" width="12.375" style="5" customWidth="1"/>
    <col min="13540" max="13548" width="12.5" style="5" customWidth="1"/>
    <col min="13549" max="13549" width="13.125" style="5" customWidth="1"/>
    <col min="13550" max="13561" width="12.375" style="5" bestFit="1" customWidth="1"/>
    <col min="13562" max="13562" width="13.125" style="5" customWidth="1"/>
    <col min="13563" max="13563" width="12.375" style="5" bestFit="1" customWidth="1"/>
    <col min="13564" max="13567" width="9" style="5"/>
    <col min="13568" max="13568" width="16.875" style="5" customWidth="1"/>
    <col min="13569" max="13569" width="15.5" style="5" customWidth="1"/>
    <col min="13570" max="13584" width="12.125" style="5" customWidth="1"/>
    <col min="13585" max="13596" width="10.5" style="5" customWidth="1"/>
    <col min="13597" max="13597" width="12" style="5" customWidth="1"/>
    <col min="13598" max="13602" width="10.5" style="5" customWidth="1"/>
    <col min="13603" max="13609" width="10" style="5" customWidth="1"/>
    <col min="13610" max="13610" width="12.5" style="5" customWidth="1"/>
    <col min="13611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37" width="10" style="5" customWidth="1"/>
    <col min="13638" max="13638" width="12" style="5" customWidth="1"/>
    <col min="13639" max="13648" width="10" style="5" customWidth="1"/>
    <col min="13649" max="13649" width="12.5" style="5" customWidth="1"/>
    <col min="13650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3.12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81" width="11" style="5" customWidth="1"/>
    <col min="13782" max="13782" width="11.125" style="5" customWidth="1"/>
    <col min="13783" max="13784" width="11" style="5" customWidth="1"/>
    <col min="13785" max="13785" width="11.125" style="5" customWidth="1"/>
    <col min="13786" max="13787" width="12.25" style="5" customWidth="1"/>
    <col min="13788" max="13788" width="11.125" style="5" customWidth="1"/>
    <col min="13789" max="13791" width="12.375" style="5" customWidth="1"/>
    <col min="13792" max="13792" width="13.125" style="5" customWidth="1"/>
    <col min="13793" max="13795" width="12.375" style="5" customWidth="1"/>
    <col min="13796" max="13804" width="12.5" style="5" customWidth="1"/>
    <col min="13805" max="13805" width="13.125" style="5" customWidth="1"/>
    <col min="13806" max="13817" width="12.375" style="5" bestFit="1" customWidth="1"/>
    <col min="13818" max="13818" width="13.125" style="5" customWidth="1"/>
    <col min="13819" max="13819" width="12.375" style="5" bestFit="1" customWidth="1"/>
    <col min="13820" max="13823" width="9" style="5"/>
    <col min="13824" max="13824" width="16.875" style="5" customWidth="1"/>
    <col min="13825" max="13825" width="15.5" style="5" customWidth="1"/>
    <col min="13826" max="13840" width="12.125" style="5" customWidth="1"/>
    <col min="13841" max="13852" width="10.5" style="5" customWidth="1"/>
    <col min="13853" max="13853" width="12" style="5" customWidth="1"/>
    <col min="13854" max="13858" width="10.5" style="5" customWidth="1"/>
    <col min="13859" max="13865" width="10" style="5" customWidth="1"/>
    <col min="13866" max="13866" width="12.5" style="5" customWidth="1"/>
    <col min="13867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893" width="10" style="5" customWidth="1"/>
    <col min="13894" max="13894" width="12" style="5" customWidth="1"/>
    <col min="13895" max="13904" width="10" style="5" customWidth="1"/>
    <col min="13905" max="13905" width="12.5" style="5" customWidth="1"/>
    <col min="13906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3.12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37" width="11" style="5" customWidth="1"/>
    <col min="14038" max="14038" width="11.125" style="5" customWidth="1"/>
    <col min="14039" max="14040" width="11" style="5" customWidth="1"/>
    <col min="14041" max="14041" width="11.125" style="5" customWidth="1"/>
    <col min="14042" max="14043" width="12.25" style="5" customWidth="1"/>
    <col min="14044" max="14044" width="11.125" style="5" customWidth="1"/>
    <col min="14045" max="14047" width="12.375" style="5" customWidth="1"/>
    <col min="14048" max="14048" width="13.125" style="5" customWidth="1"/>
    <col min="14049" max="14051" width="12.375" style="5" customWidth="1"/>
    <col min="14052" max="14060" width="12.5" style="5" customWidth="1"/>
    <col min="14061" max="14061" width="13.125" style="5" customWidth="1"/>
    <col min="14062" max="14073" width="12.375" style="5" bestFit="1" customWidth="1"/>
    <col min="14074" max="14074" width="13.125" style="5" customWidth="1"/>
    <col min="14075" max="14075" width="12.375" style="5" bestFit="1" customWidth="1"/>
    <col min="14076" max="14079" width="9" style="5"/>
    <col min="14080" max="14080" width="16.875" style="5" customWidth="1"/>
    <col min="14081" max="14081" width="15.5" style="5" customWidth="1"/>
    <col min="14082" max="14096" width="12.125" style="5" customWidth="1"/>
    <col min="14097" max="14108" width="10.5" style="5" customWidth="1"/>
    <col min="14109" max="14109" width="12" style="5" customWidth="1"/>
    <col min="14110" max="14114" width="10.5" style="5" customWidth="1"/>
    <col min="14115" max="14121" width="10" style="5" customWidth="1"/>
    <col min="14122" max="14122" width="12.5" style="5" customWidth="1"/>
    <col min="14123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49" width="10" style="5" customWidth="1"/>
    <col min="14150" max="14150" width="12" style="5" customWidth="1"/>
    <col min="14151" max="14160" width="10" style="5" customWidth="1"/>
    <col min="14161" max="14161" width="12.5" style="5" customWidth="1"/>
    <col min="14162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3.12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293" width="11" style="5" customWidth="1"/>
    <col min="14294" max="14294" width="11.125" style="5" customWidth="1"/>
    <col min="14295" max="14296" width="11" style="5" customWidth="1"/>
    <col min="14297" max="14297" width="11.125" style="5" customWidth="1"/>
    <col min="14298" max="14299" width="12.25" style="5" customWidth="1"/>
    <col min="14300" max="14300" width="11.125" style="5" customWidth="1"/>
    <col min="14301" max="14303" width="12.375" style="5" customWidth="1"/>
    <col min="14304" max="14304" width="13.125" style="5" customWidth="1"/>
    <col min="14305" max="14307" width="12.375" style="5" customWidth="1"/>
    <col min="14308" max="14316" width="12.5" style="5" customWidth="1"/>
    <col min="14317" max="14317" width="13.125" style="5" customWidth="1"/>
    <col min="14318" max="14329" width="12.375" style="5" bestFit="1" customWidth="1"/>
    <col min="14330" max="14330" width="13.125" style="5" customWidth="1"/>
    <col min="14331" max="14331" width="12.375" style="5" bestFit="1" customWidth="1"/>
    <col min="14332" max="14335" width="9" style="5"/>
    <col min="14336" max="14336" width="16.875" style="5" customWidth="1"/>
    <col min="14337" max="14337" width="15.5" style="5" customWidth="1"/>
    <col min="14338" max="14352" width="12.125" style="5" customWidth="1"/>
    <col min="14353" max="14364" width="10.5" style="5" customWidth="1"/>
    <col min="14365" max="14365" width="12" style="5" customWidth="1"/>
    <col min="14366" max="14370" width="10.5" style="5" customWidth="1"/>
    <col min="14371" max="14377" width="10" style="5" customWidth="1"/>
    <col min="14378" max="14378" width="12.5" style="5" customWidth="1"/>
    <col min="14379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05" width="10" style="5" customWidth="1"/>
    <col min="14406" max="14406" width="12" style="5" customWidth="1"/>
    <col min="14407" max="14416" width="10" style="5" customWidth="1"/>
    <col min="14417" max="14417" width="12.5" style="5" customWidth="1"/>
    <col min="14418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3.12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49" width="11" style="5" customWidth="1"/>
    <col min="14550" max="14550" width="11.125" style="5" customWidth="1"/>
    <col min="14551" max="14552" width="11" style="5" customWidth="1"/>
    <col min="14553" max="14553" width="11.125" style="5" customWidth="1"/>
    <col min="14554" max="14555" width="12.25" style="5" customWidth="1"/>
    <col min="14556" max="14556" width="11.125" style="5" customWidth="1"/>
    <col min="14557" max="14559" width="12.375" style="5" customWidth="1"/>
    <col min="14560" max="14560" width="13.125" style="5" customWidth="1"/>
    <col min="14561" max="14563" width="12.375" style="5" customWidth="1"/>
    <col min="14564" max="14572" width="12.5" style="5" customWidth="1"/>
    <col min="14573" max="14573" width="13.125" style="5" customWidth="1"/>
    <col min="14574" max="14585" width="12.375" style="5" bestFit="1" customWidth="1"/>
    <col min="14586" max="14586" width="13.125" style="5" customWidth="1"/>
    <col min="14587" max="14587" width="12.375" style="5" bestFit="1" customWidth="1"/>
    <col min="14588" max="14591" width="9" style="5"/>
    <col min="14592" max="14592" width="16.875" style="5" customWidth="1"/>
    <col min="14593" max="14593" width="15.5" style="5" customWidth="1"/>
    <col min="14594" max="14608" width="12.125" style="5" customWidth="1"/>
    <col min="14609" max="14620" width="10.5" style="5" customWidth="1"/>
    <col min="14621" max="14621" width="12" style="5" customWidth="1"/>
    <col min="14622" max="14626" width="10.5" style="5" customWidth="1"/>
    <col min="14627" max="14633" width="10" style="5" customWidth="1"/>
    <col min="14634" max="14634" width="12.5" style="5" customWidth="1"/>
    <col min="14635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61" width="10" style="5" customWidth="1"/>
    <col min="14662" max="14662" width="12" style="5" customWidth="1"/>
    <col min="14663" max="14672" width="10" style="5" customWidth="1"/>
    <col min="14673" max="14673" width="12.5" style="5" customWidth="1"/>
    <col min="14674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3.12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05" width="11" style="5" customWidth="1"/>
    <col min="14806" max="14806" width="11.125" style="5" customWidth="1"/>
    <col min="14807" max="14808" width="11" style="5" customWidth="1"/>
    <col min="14809" max="14809" width="11.125" style="5" customWidth="1"/>
    <col min="14810" max="14811" width="12.25" style="5" customWidth="1"/>
    <col min="14812" max="14812" width="11.125" style="5" customWidth="1"/>
    <col min="14813" max="14815" width="12.375" style="5" customWidth="1"/>
    <col min="14816" max="14816" width="13.125" style="5" customWidth="1"/>
    <col min="14817" max="14819" width="12.375" style="5" customWidth="1"/>
    <col min="14820" max="14828" width="12.5" style="5" customWidth="1"/>
    <col min="14829" max="14829" width="13.125" style="5" customWidth="1"/>
    <col min="14830" max="14841" width="12.375" style="5" bestFit="1" customWidth="1"/>
    <col min="14842" max="14842" width="13.125" style="5" customWidth="1"/>
    <col min="14843" max="14843" width="12.375" style="5" bestFit="1" customWidth="1"/>
    <col min="14844" max="14847" width="9" style="5"/>
    <col min="14848" max="14848" width="16.875" style="5" customWidth="1"/>
    <col min="14849" max="14849" width="15.5" style="5" customWidth="1"/>
    <col min="14850" max="14864" width="12.125" style="5" customWidth="1"/>
    <col min="14865" max="14876" width="10.5" style="5" customWidth="1"/>
    <col min="14877" max="14877" width="12" style="5" customWidth="1"/>
    <col min="14878" max="14882" width="10.5" style="5" customWidth="1"/>
    <col min="14883" max="14889" width="10" style="5" customWidth="1"/>
    <col min="14890" max="14890" width="12.5" style="5" customWidth="1"/>
    <col min="14891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17" width="10" style="5" customWidth="1"/>
    <col min="14918" max="14918" width="12" style="5" customWidth="1"/>
    <col min="14919" max="14928" width="10" style="5" customWidth="1"/>
    <col min="14929" max="14929" width="12.5" style="5" customWidth="1"/>
    <col min="14930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3.12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61" width="11" style="5" customWidth="1"/>
    <col min="15062" max="15062" width="11.125" style="5" customWidth="1"/>
    <col min="15063" max="15064" width="11" style="5" customWidth="1"/>
    <col min="15065" max="15065" width="11.125" style="5" customWidth="1"/>
    <col min="15066" max="15067" width="12.25" style="5" customWidth="1"/>
    <col min="15068" max="15068" width="11.125" style="5" customWidth="1"/>
    <col min="15069" max="15071" width="12.375" style="5" customWidth="1"/>
    <col min="15072" max="15072" width="13.125" style="5" customWidth="1"/>
    <col min="15073" max="15075" width="12.375" style="5" customWidth="1"/>
    <col min="15076" max="15084" width="12.5" style="5" customWidth="1"/>
    <col min="15085" max="15085" width="13.125" style="5" customWidth="1"/>
    <col min="15086" max="15097" width="12.375" style="5" bestFit="1" customWidth="1"/>
    <col min="15098" max="15098" width="13.125" style="5" customWidth="1"/>
    <col min="15099" max="15099" width="12.375" style="5" bestFit="1" customWidth="1"/>
    <col min="15100" max="15103" width="9" style="5"/>
    <col min="15104" max="15104" width="16.875" style="5" customWidth="1"/>
    <col min="15105" max="15105" width="15.5" style="5" customWidth="1"/>
    <col min="15106" max="15120" width="12.125" style="5" customWidth="1"/>
    <col min="15121" max="15132" width="10.5" style="5" customWidth="1"/>
    <col min="15133" max="15133" width="12" style="5" customWidth="1"/>
    <col min="15134" max="15138" width="10.5" style="5" customWidth="1"/>
    <col min="15139" max="15145" width="10" style="5" customWidth="1"/>
    <col min="15146" max="15146" width="12.5" style="5" customWidth="1"/>
    <col min="15147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73" width="10" style="5" customWidth="1"/>
    <col min="15174" max="15174" width="12" style="5" customWidth="1"/>
    <col min="15175" max="15184" width="10" style="5" customWidth="1"/>
    <col min="15185" max="15185" width="12.5" style="5" customWidth="1"/>
    <col min="15186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3.12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17" width="11" style="5" customWidth="1"/>
    <col min="15318" max="15318" width="11.125" style="5" customWidth="1"/>
    <col min="15319" max="15320" width="11" style="5" customWidth="1"/>
    <col min="15321" max="15321" width="11.125" style="5" customWidth="1"/>
    <col min="15322" max="15323" width="12.25" style="5" customWidth="1"/>
    <col min="15324" max="15324" width="11.125" style="5" customWidth="1"/>
    <col min="15325" max="15327" width="12.375" style="5" customWidth="1"/>
    <col min="15328" max="15328" width="13.125" style="5" customWidth="1"/>
    <col min="15329" max="15331" width="12.375" style="5" customWidth="1"/>
    <col min="15332" max="15340" width="12.5" style="5" customWidth="1"/>
    <col min="15341" max="15341" width="13.125" style="5" customWidth="1"/>
    <col min="15342" max="15353" width="12.375" style="5" bestFit="1" customWidth="1"/>
    <col min="15354" max="15354" width="13.125" style="5" customWidth="1"/>
    <col min="15355" max="15355" width="12.375" style="5" bestFit="1" customWidth="1"/>
    <col min="15356" max="15359" width="9" style="5"/>
    <col min="15360" max="15360" width="16.875" style="5" customWidth="1"/>
    <col min="15361" max="15361" width="15.5" style="5" customWidth="1"/>
    <col min="15362" max="15376" width="12.125" style="5" customWidth="1"/>
    <col min="15377" max="15388" width="10.5" style="5" customWidth="1"/>
    <col min="15389" max="15389" width="12" style="5" customWidth="1"/>
    <col min="15390" max="15394" width="10.5" style="5" customWidth="1"/>
    <col min="15395" max="15401" width="10" style="5" customWidth="1"/>
    <col min="15402" max="15402" width="12.5" style="5" customWidth="1"/>
    <col min="15403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29" width="10" style="5" customWidth="1"/>
    <col min="15430" max="15430" width="12" style="5" customWidth="1"/>
    <col min="15431" max="15440" width="10" style="5" customWidth="1"/>
    <col min="15441" max="15441" width="12.5" style="5" customWidth="1"/>
    <col min="15442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3.12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73" width="11" style="5" customWidth="1"/>
    <col min="15574" max="15574" width="11.125" style="5" customWidth="1"/>
    <col min="15575" max="15576" width="11" style="5" customWidth="1"/>
    <col min="15577" max="15577" width="11.125" style="5" customWidth="1"/>
    <col min="15578" max="15579" width="12.25" style="5" customWidth="1"/>
    <col min="15580" max="15580" width="11.125" style="5" customWidth="1"/>
    <col min="15581" max="15583" width="12.375" style="5" customWidth="1"/>
    <col min="15584" max="15584" width="13.125" style="5" customWidth="1"/>
    <col min="15585" max="15587" width="12.375" style="5" customWidth="1"/>
    <col min="15588" max="15596" width="12.5" style="5" customWidth="1"/>
    <col min="15597" max="15597" width="13.125" style="5" customWidth="1"/>
    <col min="15598" max="15609" width="12.375" style="5" bestFit="1" customWidth="1"/>
    <col min="15610" max="15610" width="13.125" style="5" customWidth="1"/>
    <col min="15611" max="15611" width="12.375" style="5" bestFit="1" customWidth="1"/>
    <col min="15612" max="15615" width="9" style="5"/>
    <col min="15616" max="15616" width="16.875" style="5" customWidth="1"/>
    <col min="15617" max="15617" width="15.5" style="5" customWidth="1"/>
    <col min="15618" max="15632" width="12.125" style="5" customWidth="1"/>
    <col min="15633" max="15644" width="10.5" style="5" customWidth="1"/>
    <col min="15645" max="15645" width="12" style="5" customWidth="1"/>
    <col min="15646" max="15650" width="10.5" style="5" customWidth="1"/>
    <col min="15651" max="15657" width="10" style="5" customWidth="1"/>
    <col min="15658" max="15658" width="12.5" style="5" customWidth="1"/>
    <col min="15659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85" width="10" style="5" customWidth="1"/>
    <col min="15686" max="15686" width="12" style="5" customWidth="1"/>
    <col min="15687" max="15696" width="10" style="5" customWidth="1"/>
    <col min="15697" max="15697" width="12.5" style="5" customWidth="1"/>
    <col min="15698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3.12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29" width="11" style="5" customWidth="1"/>
    <col min="15830" max="15830" width="11.125" style="5" customWidth="1"/>
    <col min="15831" max="15832" width="11" style="5" customWidth="1"/>
    <col min="15833" max="15833" width="11.125" style="5" customWidth="1"/>
    <col min="15834" max="15835" width="12.25" style="5" customWidth="1"/>
    <col min="15836" max="15836" width="11.125" style="5" customWidth="1"/>
    <col min="15837" max="15839" width="12.375" style="5" customWidth="1"/>
    <col min="15840" max="15840" width="13.125" style="5" customWidth="1"/>
    <col min="15841" max="15843" width="12.375" style="5" customWidth="1"/>
    <col min="15844" max="15852" width="12.5" style="5" customWidth="1"/>
    <col min="15853" max="15853" width="13.125" style="5" customWidth="1"/>
    <col min="15854" max="15865" width="12.375" style="5" bestFit="1" customWidth="1"/>
    <col min="15866" max="15866" width="13.125" style="5" customWidth="1"/>
    <col min="15867" max="15867" width="12.375" style="5" bestFit="1" customWidth="1"/>
    <col min="15868" max="15871" width="9" style="5"/>
    <col min="15872" max="15872" width="16.875" style="5" customWidth="1"/>
    <col min="15873" max="15873" width="15.5" style="5" customWidth="1"/>
    <col min="15874" max="15888" width="12.125" style="5" customWidth="1"/>
    <col min="15889" max="15900" width="10.5" style="5" customWidth="1"/>
    <col min="15901" max="15901" width="12" style="5" customWidth="1"/>
    <col min="15902" max="15906" width="10.5" style="5" customWidth="1"/>
    <col min="15907" max="15913" width="10" style="5" customWidth="1"/>
    <col min="15914" max="15914" width="12.5" style="5" customWidth="1"/>
    <col min="15915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41" width="10" style="5" customWidth="1"/>
    <col min="15942" max="15942" width="12" style="5" customWidth="1"/>
    <col min="15943" max="15952" width="10" style="5" customWidth="1"/>
    <col min="15953" max="15953" width="12.5" style="5" customWidth="1"/>
    <col min="15954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3.12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85" width="11" style="5" customWidth="1"/>
    <col min="16086" max="16086" width="11.125" style="5" customWidth="1"/>
    <col min="16087" max="16088" width="11" style="5" customWidth="1"/>
    <col min="16089" max="16089" width="11.125" style="5" customWidth="1"/>
    <col min="16090" max="16091" width="12.25" style="5" customWidth="1"/>
    <col min="16092" max="16092" width="11.125" style="5" customWidth="1"/>
    <col min="16093" max="16095" width="12.375" style="5" customWidth="1"/>
    <col min="16096" max="16096" width="13.125" style="5" customWidth="1"/>
    <col min="16097" max="16099" width="12.375" style="5" customWidth="1"/>
    <col min="16100" max="16108" width="12.5" style="5" customWidth="1"/>
    <col min="16109" max="16109" width="13.125" style="5" customWidth="1"/>
    <col min="16110" max="16121" width="12.375" style="5" bestFit="1" customWidth="1"/>
    <col min="16122" max="16122" width="13.125" style="5" customWidth="1"/>
    <col min="16123" max="16123" width="12.375" style="5" bestFit="1" customWidth="1"/>
    <col min="16124" max="16127" width="9" style="5"/>
    <col min="16128" max="16128" width="16.875" style="5" customWidth="1"/>
    <col min="16129" max="16129" width="15.5" style="5" customWidth="1"/>
    <col min="16130" max="16144" width="12.125" style="5" customWidth="1"/>
    <col min="16145" max="16156" width="10.5" style="5" customWidth="1"/>
    <col min="16157" max="16157" width="12" style="5" customWidth="1"/>
    <col min="16158" max="16162" width="10.5" style="5" customWidth="1"/>
    <col min="16163" max="16169" width="10" style="5" customWidth="1"/>
    <col min="16170" max="16170" width="12.5" style="5" customWidth="1"/>
    <col min="16171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197" width="10" style="5" customWidth="1"/>
    <col min="16198" max="16198" width="12" style="5" customWidth="1"/>
    <col min="16199" max="16208" width="10" style="5" customWidth="1"/>
    <col min="16209" max="16209" width="12.5" style="5" customWidth="1"/>
    <col min="16210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3.12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41" width="11" style="5" customWidth="1"/>
    <col min="16342" max="16342" width="11.125" style="5" customWidth="1"/>
    <col min="16343" max="16344" width="11" style="5" customWidth="1"/>
    <col min="16345" max="16345" width="11.125" style="5" customWidth="1"/>
    <col min="16346" max="16347" width="12.25" style="5" customWidth="1"/>
    <col min="16348" max="16348" width="11.125" style="5" customWidth="1"/>
    <col min="16349" max="16351" width="12.375" style="5" customWidth="1"/>
    <col min="16352" max="16352" width="13.125" style="5" customWidth="1"/>
    <col min="16353" max="16355" width="12.375" style="5" customWidth="1"/>
    <col min="16356" max="16364" width="12.5" style="5" customWidth="1"/>
    <col min="16365" max="16365" width="13.125" style="5" customWidth="1"/>
    <col min="16366" max="16377" width="12.375" style="5" bestFit="1" customWidth="1"/>
    <col min="16378" max="16378" width="13.125" style="5" customWidth="1"/>
    <col min="16379" max="16379" width="12.375" style="5" bestFit="1" customWidth="1"/>
    <col min="16380" max="16384" width="9" style="5"/>
  </cols>
  <sheetData>
    <row r="1" spans="1:26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</row>
    <row r="2" spans="1:26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</row>
    <row r="3" spans="1:264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795</v>
      </c>
      <c r="IT3" s="9" t="s">
        <v>796</v>
      </c>
      <c r="IU3" s="9" t="s">
        <v>797</v>
      </c>
      <c r="IV3" s="9" t="s">
        <v>798</v>
      </c>
      <c r="IW3" s="9" t="s">
        <v>799</v>
      </c>
      <c r="IX3" s="9" t="s">
        <v>800</v>
      </c>
      <c r="IY3" s="9" t="s">
        <v>801</v>
      </c>
      <c r="IZ3" s="9" t="s">
        <v>802</v>
      </c>
      <c r="JA3" s="9" t="s">
        <v>803</v>
      </c>
      <c r="JB3" s="9" t="s">
        <v>804</v>
      </c>
      <c r="JC3" s="9" t="s">
        <v>805</v>
      </c>
    </row>
    <row r="4" spans="1:264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15898425</v>
      </c>
      <c r="IR4" s="23">
        <f>SUM(IR6:IR7)</f>
        <v>1077431</v>
      </c>
      <c r="IS4" s="23">
        <f t="shared" ref="IS4:JB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23">
        <f t="shared" si="7"/>
        <v>1523928</v>
      </c>
      <c r="JA4" s="23">
        <f t="shared" si="7"/>
        <v>1587797</v>
      </c>
      <c r="JB4" s="23">
        <f t="shared" si="7"/>
        <v>1309055</v>
      </c>
      <c r="JC4" s="23"/>
    </row>
    <row r="5" spans="1:264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1"/>
      <c r="JC5" s="28"/>
    </row>
    <row r="6" spans="1:264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8">SUM(EI9,EI71,EI130,EI193,EI226,EI291)</f>
        <v>496258</v>
      </c>
      <c r="EJ6" s="18">
        <f t="shared" si="8"/>
        <v>495265</v>
      </c>
      <c r="EK6" s="18">
        <f t="shared" si="8"/>
        <v>499581</v>
      </c>
      <c r="EL6" s="18">
        <f t="shared" si="8"/>
        <v>557109</v>
      </c>
      <c r="EM6" s="18">
        <f t="shared" si="8"/>
        <v>530403</v>
      </c>
      <c r="EN6" s="18">
        <f t="shared" si="8"/>
        <v>616945</v>
      </c>
      <c r="EO6" s="18">
        <f t="shared" si="8"/>
        <v>537091</v>
      </c>
      <c r="EP6" s="18">
        <f t="shared" si="8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9">FF9+FF71+FF130+FF193+FF226+FF291</f>
        <v>651560</v>
      </c>
      <c r="FG6" s="17">
        <f t="shared" si="9"/>
        <v>706167</v>
      </c>
      <c r="FH6" s="17">
        <f t="shared" si="9"/>
        <v>669982</v>
      </c>
      <c r="FI6" s="17">
        <f t="shared" si="9"/>
        <v>556414</v>
      </c>
      <c r="FJ6" s="17">
        <f t="shared" si="9"/>
        <v>511580</v>
      </c>
      <c r="FK6" s="17">
        <f t="shared" si="9"/>
        <v>589888</v>
      </c>
      <c r="FL6" s="17">
        <f t="shared" si="9"/>
        <v>677795</v>
      </c>
      <c r="FM6" s="17">
        <f t="shared" si="9"/>
        <v>660431</v>
      </c>
      <c r="FN6" s="17">
        <f t="shared" si="9"/>
        <v>717155</v>
      </c>
      <c r="FO6" s="17">
        <f t="shared" si="9"/>
        <v>618655</v>
      </c>
      <c r="FP6" s="17">
        <f t="shared" si="9"/>
        <v>634265</v>
      </c>
      <c r="FQ6" s="16">
        <f>SUM(FR6:GC6)</f>
        <v>8478164</v>
      </c>
      <c r="FR6" s="17">
        <f t="shared" ref="FR6:GC6" si="10">FR9+FR71+FR130+FR193+FR226+FR291</f>
        <v>546916</v>
      </c>
      <c r="FS6" s="17">
        <f t="shared" si="10"/>
        <v>617573</v>
      </c>
      <c r="FT6" s="29">
        <f t="shared" si="10"/>
        <v>742113</v>
      </c>
      <c r="FU6" s="17">
        <f t="shared" si="10"/>
        <v>702568</v>
      </c>
      <c r="FV6" s="17">
        <f t="shared" si="10"/>
        <v>701990</v>
      </c>
      <c r="FW6" s="30">
        <f t="shared" si="10"/>
        <v>689484</v>
      </c>
      <c r="FX6" s="17">
        <f t="shared" si="10"/>
        <v>726524</v>
      </c>
      <c r="FY6" s="30">
        <f t="shared" si="10"/>
        <v>807395</v>
      </c>
      <c r="FZ6" s="17">
        <f t="shared" si="10"/>
        <v>737978</v>
      </c>
      <c r="GA6" s="30">
        <f t="shared" si="10"/>
        <v>843042</v>
      </c>
      <c r="GB6" s="17">
        <f t="shared" si="10"/>
        <v>712129</v>
      </c>
      <c r="GC6" s="17">
        <f t="shared" si="10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1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2">SUM(GW9,GW71,GW130,GW193,GW226,GW291)</f>
        <v>917491</v>
      </c>
      <c r="GX6" s="17">
        <f t="shared" si="12"/>
        <v>980547</v>
      </c>
      <c r="GY6" s="17">
        <f t="shared" si="12"/>
        <v>1076078</v>
      </c>
      <c r="GZ6" s="17">
        <f t="shared" si="12"/>
        <v>959235</v>
      </c>
      <c r="HA6" s="17">
        <f t="shared" si="12"/>
        <v>994739</v>
      </c>
      <c r="HB6" s="17">
        <f t="shared" si="12"/>
        <v>815498</v>
      </c>
      <c r="HC6" s="17">
        <f t="shared" si="12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3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15644652</v>
      </c>
      <c r="IR6" s="32">
        <f t="shared" ref="IR6:IZ6" si="14">SUM(IR9,IR71,IR130,IR193,IR226,IR291)</f>
        <v>1059041</v>
      </c>
      <c r="IS6" s="32">
        <f t="shared" si="14"/>
        <v>1108358</v>
      </c>
      <c r="IT6" s="32">
        <f t="shared" si="14"/>
        <v>1364269</v>
      </c>
      <c r="IU6" s="32">
        <f t="shared" si="14"/>
        <v>1444613</v>
      </c>
      <c r="IV6" s="32">
        <f t="shared" si="14"/>
        <v>1468192</v>
      </c>
      <c r="IW6" s="32">
        <f t="shared" si="14"/>
        <v>1530460</v>
      </c>
      <c r="IX6" s="32">
        <f t="shared" si="14"/>
        <v>1681578</v>
      </c>
      <c r="IY6" s="32">
        <f t="shared" si="14"/>
        <v>1641484</v>
      </c>
      <c r="IZ6" s="123">
        <f t="shared" si="14"/>
        <v>1499050</v>
      </c>
      <c r="JA6" s="127">
        <f t="shared" ref="JA6" si="15">SUM(JA9,JA71,JA130,JA193,JA226,JA291)</f>
        <v>1561701</v>
      </c>
      <c r="JB6" s="123">
        <f t="shared" ref="JB6" si="16">SUM(JB9,JB71,JB130,JB193,JB226,JB291)</f>
        <v>1285906</v>
      </c>
      <c r="JC6" s="32"/>
      <c r="JD6" s="126"/>
    </row>
    <row r="7" spans="1:264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1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17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3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253773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2">
        <v>23149</v>
      </c>
      <c r="JC7" s="36"/>
    </row>
    <row r="8" spans="1:264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1"/>
      <c r="JC8" s="37"/>
    </row>
    <row r="9" spans="1:264" ht="17.25" thickBot="1">
      <c r="A9" s="9" t="s">
        <v>256</v>
      </c>
      <c r="B9" s="9"/>
      <c r="C9" s="9">
        <f>SUM(C11:C36,C39:C45)</f>
        <v>802601</v>
      </c>
      <c r="D9" s="9">
        <f t="shared" ref="D9:P9" si="18">SUM(D11:D36,D39:D45)</f>
        <v>883308</v>
      </c>
      <c r="E9" s="9">
        <f t="shared" si="18"/>
        <v>1032985</v>
      </c>
      <c r="F9" s="9">
        <f t="shared" si="18"/>
        <v>1149856</v>
      </c>
      <c r="G9" s="9">
        <f t="shared" si="18"/>
        <v>1473850</v>
      </c>
      <c r="H9" s="9">
        <f t="shared" si="18"/>
        <v>1847793</v>
      </c>
      <c r="I9" s="9">
        <f t="shared" si="18"/>
        <v>2046113</v>
      </c>
      <c r="J9" s="9">
        <f t="shared" si="18"/>
        <v>2247918</v>
      </c>
      <c r="K9" s="9">
        <f t="shared" si="18"/>
        <v>2228834</v>
      </c>
      <c r="L9" s="9">
        <f t="shared" si="18"/>
        <v>2275211</v>
      </c>
      <c r="M9" s="9">
        <f t="shared" si="18"/>
        <v>2456699</v>
      </c>
      <c r="N9" s="9">
        <f t="shared" si="18"/>
        <v>2544566</v>
      </c>
      <c r="O9" s="9">
        <f t="shared" si="18"/>
        <v>2441740</v>
      </c>
      <c r="P9" s="9">
        <f t="shared" si="18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19">SUM(EI11:EI36,EI39:EI42)+EI45</f>
        <v>372801</v>
      </c>
      <c r="EJ9" s="10">
        <f t="shared" si="19"/>
        <v>369646</v>
      </c>
      <c r="EK9" s="10">
        <f t="shared" si="19"/>
        <v>373610</v>
      </c>
      <c r="EL9" s="10">
        <f t="shared" si="19"/>
        <v>436374</v>
      </c>
      <c r="EM9" s="10">
        <f t="shared" si="19"/>
        <v>409343</v>
      </c>
      <c r="EN9" s="10">
        <f t="shared" si="19"/>
        <v>477901</v>
      </c>
      <c r="EO9" s="10">
        <f t="shared" si="19"/>
        <v>424734</v>
      </c>
      <c r="EP9" s="10">
        <f t="shared" si="19"/>
        <v>417393</v>
      </c>
      <c r="EQ9" s="9">
        <f t="shared" ref="EQ9:EQ43" si="20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1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2">SUM(FR9:GC9)</f>
        <v>6838514</v>
      </c>
      <c r="FR9" s="10">
        <f t="shared" ref="FR9:GC9" si="23">SUM(FR11:FR36)+SUM(FR39:FR45)</f>
        <v>433045</v>
      </c>
      <c r="FS9" s="10">
        <f t="shared" si="23"/>
        <v>515506</v>
      </c>
      <c r="FT9" s="11">
        <f t="shared" si="23"/>
        <v>602029</v>
      </c>
      <c r="FU9" s="10">
        <f t="shared" si="23"/>
        <v>561228</v>
      </c>
      <c r="FV9" s="10">
        <f t="shared" si="23"/>
        <v>554475</v>
      </c>
      <c r="FW9" s="12">
        <f t="shared" si="23"/>
        <v>539797</v>
      </c>
      <c r="FX9" s="10">
        <f t="shared" si="23"/>
        <v>579338</v>
      </c>
      <c r="FY9" s="12">
        <f t="shared" si="23"/>
        <v>662464</v>
      </c>
      <c r="FZ9" s="10">
        <f t="shared" si="23"/>
        <v>596347</v>
      </c>
      <c r="GA9" s="12">
        <f t="shared" si="23"/>
        <v>676280</v>
      </c>
      <c r="GB9" s="10">
        <f t="shared" si="23"/>
        <v>580273</v>
      </c>
      <c r="GC9" s="10">
        <f t="shared" si="23"/>
        <v>537732</v>
      </c>
      <c r="GD9" s="9">
        <f t="shared" ref="GD9:GD43" si="24">SUM(GE9:GP9)</f>
        <v>7766292</v>
      </c>
      <c r="GE9" s="10">
        <f t="shared" ref="GE9:GP9" si="25">SUM(GE11:GE36)+SUM(GE39:GE45)</f>
        <v>446485</v>
      </c>
      <c r="GF9" s="10">
        <f t="shared" si="25"/>
        <v>532767</v>
      </c>
      <c r="GG9" s="10">
        <f t="shared" si="25"/>
        <v>610810</v>
      </c>
      <c r="GH9" s="10">
        <f t="shared" si="25"/>
        <v>575476</v>
      </c>
      <c r="GI9" s="10">
        <f t="shared" si="25"/>
        <v>562785</v>
      </c>
      <c r="GJ9" s="10">
        <f t="shared" si="25"/>
        <v>624084</v>
      </c>
      <c r="GK9" s="10">
        <f t="shared" si="25"/>
        <v>706068</v>
      </c>
      <c r="GL9" s="10">
        <f t="shared" si="25"/>
        <v>797255</v>
      </c>
      <c r="GM9" s="10">
        <f t="shared" si="25"/>
        <v>735846</v>
      </c>
      <c r="GN9" s="10">
        <f t="shared" si="25"/>
        <v>782478</v>
      </c>
      <c r="GO9" s="10">
        <f t="shared" si="25"/>
        <v>703095</v>
      </c>
      <c r="GP9" s="10">
        <f t="shared" si="25"/>
        <v>689143</v>
      </c>
      <c r="GQ9" s="9">
        <f t="shared" si="11"/>
        <v>9009323</v>
      </c>
      <c r="GR9" s="10">
        <f t="shared" ref="GR9:GX9" si="26">SUM(GR11:GR36)+SUM(GR39:GR45)</f>
        <v>603160</v>
      </c>
      <c r="GS9" s="10">
        <f t="shared" si="26"/>
        <v>661445</v>
      </c>
      <c r="GT9" s="10">
        <f t="shared" si="26"/>
        <v>744302</v>
      </c>
      <c r="GU9" s="10">
        <f t="shared" si="26"/>
        <v>777378</v>
      </c>
      <c r="GV9" s="10">
        <f t="shared" si="26"/>
        <v>753458</v>
      </c>
      <c r="GW9" s="10">
        <f t="shared" si="26"/>
        <v>759515</v>
      </c>
      <c r="GX9" s="10">
        <f t="shared" si="26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17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3"/>
        <v>11863784</v>
      </c>
      <c r="HR9" s="13">
        <f>SUM(HR11:HR36,HR39:HR45)</f>
        <v>684067</v>
      </c>
      <c r="HS9" s="13">
        <f t="shared" ref="HS9:II9" si="27">SUM(HS11:HS36,HS39:HS45)</f>
        <v>737759</v>
      </c>
      <c r="HT9" s="13">
        <f t="shared" si="27"/>
        <v>935486</v>
      </c>
      <c r="HU9" s="13">
        <f t="shared" si="27"/>
        <v>1039669</v>
      </c>
      <c r="HV9" s="13">
        <f t="shared" si="27"/>
        <v>1034009</v>
      </c>
      <c r="HW9" s="13">
        <f t="shared" si="27"/>
        <v>1060958</v>
      </c>
      <c r="HX9" s="13">
        <f t="shared" si="27"/>
        <v>1149603</v>
      </c>
      <c r="HY9" s="13">
        <f t="shared" si="27"/>
        <v>1251920</v>
      </c>
      <c r="HZ9" s="13">
        <f t="shared" si="27"/>
        <v>1031861</v>
      </c>
      <c r="IA9" s="13">
        <f t="shared" si="27"/>
        <v>1086302</v>
      </c>
      <c r="IB9" s="13">
        <f t="shared" si="27"/>
        <v>931679</v>
      </c>
      <c r="IC9" s="13">
        <f t="shared" si="27"/>
        <v>920471</v>
      </c>
      <c r="ID9" s="9">
        <f>SUM(IE9:IP9)</f>
        <v>10967739</v>
      </c>
      <c r="IE9" s="9">
        <f t="shared" si="27"/>
        <v>763151</v>
      </c>
      <c r="IF9" s="9">
        <f t="shared" si="27"/>
        <v>905920</v>
      </c>
      <c r="IG9" s="9">
        <f t="shared" si="27"/>
        <v>1037786</v>
      </c>
      <c r="IH9" s="9">
        <f t="shared" si="27"/>
        <v>1153527</v>
      </c>
      <c r="II9" s="9">
        <f t="shared" si="27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13509667</v>
      </c>
      <c r="IR9" s="9">
        <f>SUM(IR11:IR34,IR36,IR42,IR45)</f>
        <v>912287</v>
      </c>
      <c r="IS9" s="9">
        <f t="shared" ref="IS9:IZ9" si="28">SUM(IS11:IS36,IS42,IS45)</f>
        <v>972818</v>
      </c>
      <c r="IT9" s="9">
        <f t="shared" si="28"/>
        <v>1175961</v>
      </c>
      <c r="IU9" s="9">
        <f t="shared" si="28"/>
        <v>1237838</v>
      </c>
      <c r="IV9" s="9">
        <f t="shared" si="28"/>
        <v>1256875</v>
      </c>
      <c r="IW9" s="9">
        <f t="shared" si="28"/>
        <v>1319413</v>
      </c>
      <c r="IX9" s="9">
        <f t="shared" si="28"/>
        <v>1471066</v>
      </c>
      <c r="IY9" s="9">
        <f t="shared" si="28"/>
        <v>1443009</v>
      </c>
      <c r="IZ9" s="124">
        <f t="shared" si="28"/>
        <v>1291229</v>
      </c>
      <c r="JA9" s="128">
        <f t="shared" ref="JA9" si="29">SUM(JA11:JA36,JA42,JA45)</f>
        <v>1331114</v>
      </c>
      <c r="JB9" s="124">
        <f t="shared" ref="JB9" si="30">SUM(JB11:JB36,JB42,JB45)</f>
        <v>1098057</v>
      </c>
      <c r="JC9" s="9"/>
    </row>
    <row r="10" spans="1:264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3"/>
      <c r="JC10" s="38"/>
    </row>
    <row r="11" spans="1:264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0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1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2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4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1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17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3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2100684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v>208759</v>
      </c>
      <c r="JA11" s="122">
        <v>227149</v>
      </c>
      <c r="JB11" s="132">
        <v>213211</v>
      </c>
      <c r="JC11" s="36"/>
    </row>
    <row r="12" spans="1:264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0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1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2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4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1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17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3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31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32">SUM(IR12:JC12)</f>
        <v>768977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v>73846</v>
      </c>
      <c r="JA12" s="122">
        <v>74516</v>
      </c>
      <c r="JB12" s="132">
        <v>64210</v>
      </c>
      <c r="JC12" s="36"/>
    </row>
    <row r="13" spans="1:264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0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1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2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4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1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17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3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31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32"/>
        <v>586678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v>42212</v>
      </c>
      <c r="JA13" s="122">
        <v>62946</v>
      </c>
      <c r="JB13" s="132">
        <v>53406</v>
      </c>
      <c r="JC13" s="36"/>
    </row>
    <row r="14" spans="1:264">
      <c r="A14" s="15" t="s">
        <v>263</v>
      </c>
      <c r="B14" s="39" t="s">
        <v>264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0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1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2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4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1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17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3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31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32"/>
        <v>42966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v>2847</v>
      </c>
      <c r="JA14" s="122">
        <v>4653</v>
      </c>
      <c r="JB14" s="132">
        <v>4004</v>
      </c>
      <c r="JC14" s="36"/>
    </row>
    <row r="15" spans="1:264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0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1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2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4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1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17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3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31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32"/>
        <v>417641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v>27380</v>
      </c>
      <c r="JA15" s="122">
        <v>50843</v>
      </c>
      <c r="JB15" s="132">
        <v>42892</v>
      </c>
      <c r="JC15" s="36"/>
    </row>
    <row r="16" spans="1:264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0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1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2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4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1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17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3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31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32"/>
        <v>267204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v>28962</v>
      </c>
      <c r="JA16" s="122">
        <v>36243</v>
      </c>
      <c r="JB16" s="132">
        <v>34322</v>
      </c>
      <c r="JC16" s="36"/>
    </row>
    <row r="17" spans="1:263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0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1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2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4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1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17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3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31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32"/>
        <v>511216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v>53644</v>
      </c>
      <c r="JA17" s="122">
        <v>56021</v>
      </c>
      <c r="JB17" s="132">
        <v>45434</v>
      </c>
      <c r="JC17" s="36"/>
    </row>
    <row r="18" spans="1:263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0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1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2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4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1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17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3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31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32"/>
        <v>265556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v>25056</v>
      </c>
      <c r="JA18" s="122">
        <v>29294</v>
      </c>
      <c r="JB18" s="132">
        <v>24639</v>
      </c>
      <c r="JC18" s="36"/>
    </row>
    <row r="19" spans="1:263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0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1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2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4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1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17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3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31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32"/>
        <v>181591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v>17682</v>
      </c>
      <c r="JA19" s="122">
        <v>22933</v>
      </c>
      <c r="JB19" s="132">
        <v>24470</v>
      </c>
      <c r="JC19" s="36"/>
    </row>
    <row r="20" spans="1:263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0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1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2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4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1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17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3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31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32"/>
        <v>2341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v>293</v>
      </c>
      <c r="JA20" s="122">
        <v>205</v>
      </c>
      <c r="JB20" s="132">
        <v>234</v>
      </c>
      <c r="JC20" s="36"/>
    </row>
    <row r="21" spans="1:263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0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1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2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4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1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17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3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31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32"/>
        <v>62325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v>5735</v>
      </c>
      <c r="JA21" s="122">
        <v>5916</v>
      </c>
      <c r="JB21" s="132">
        <v>5375</v>
      </c>
      <c r="JC21" s="36"/>
    </row>
    <row r="22" spans="1:263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0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1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2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4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1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17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3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31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32"/>
        <v>7148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v>752</v>
      </c>
      <c r="JA22" s="122">
        <v>700</v>
      </c>
      <c r="JB22" s="132">
        <v>792</v>
      </c>
      <c r="JC22" s="36"/>
    </row>
    <row r="23" spans="1:263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0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1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2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4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1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17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3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31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32"/>
        <v>232770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v>23921</v>
      </c>
      <c r="JA23" s="122">
        <v>28558</v>
      </c>
      <c r="JB23" s="132">
        <v>22552</v>
      </c>
      <c r="JC23" s="36"/>
    </row>
    <row r="24" spans="1:263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0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1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2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4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1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17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3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31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32"/>
        <v>982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v>87</v>
      </c>
      <c r="JA24" s="122">
        <v>53</v>
      </c>
      <c r="JB24" s="132">
        <v>45</v>
      </c>
      <c r="JC24" s="36"/>
    </row>
    <row r="25" spans="1:263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0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1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2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4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1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17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3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31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32"/>
        <v>183079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v>21109</v>
      </c>
      <c r="JA25" s="122">
        <v>18281</v>
      </c>
      <c r="JB25" s="132">
        <v>15838</v>
      </c>
      <c r="JC25" s="36"/>
    </row>
    <row r="26" spans="1:263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0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1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2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4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1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17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3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31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32"/>
        <v>19536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v>1786</v>
      </c>
      <c r="JA26" s="122">
        <v>1324</v>
      </c>
      <c r="JB26" s="132">
        <v>1010</v>
      </c>
      <c r="JC26" s="36"/>
    </row>
    <row r="27" spans="1:263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0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1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2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4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1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17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3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31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32"/>
        <v>11639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v>996</v>
      </c>
      <c r="JA27" s="122">
        <v>1248</v>
      </c>
      <c r="JB27" s="132">
        <v>1006</v>
      </c>
      <c r="JC27" s="36"/>
    </row>
    <row r="28" spans="1:263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0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1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2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4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1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17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3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31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32"/>
        <v>20564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v>1818</v>
      </c>
      <c r="JA28" s="122">
        <v>1317</v>
      </c>
      <c r="JB28" s="132">
        <v>1944</v>
      </c>
      <c r="JC28" s="36"/>
    </row>
    <row r="29" spans="1:263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0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1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2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4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1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17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3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31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32"/>
        <v>12382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v>1155</v>
      </c>
      <c r="JA29" s="122">
        <v>1281</v>
      </c>
      <c r="JB29" s="132">
        <v>1023</v>
      </c>
      <c r="JC29" s="36"/>
    </row>
    <row r="30" spans="1:263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0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1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2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4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1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17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3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31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32"/>
        <v>624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v>70</v>
      </c>
      <c r="JA30" s="122">
        <v>81</v>
      </c>
      <c r="JB30" s="132">
        <v>45</v>
      </c>
      <c r="JC30" s="36"/>
    </row>
    <row r="31" spans="1:263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0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1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2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4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1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17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3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31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32"/>
        <v>27705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v>2512</v>
      </c>
      <c r="JA31" s="122">
        <v>2279</v>
      </c>
      <c r="JB31" s="132">
        <v>1420</v>
      </c>
      <c r="JC31" s="36"/>
    </row>
    <row r="32" spans="1:263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0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1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2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4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1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17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3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31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32"/>
        <v>447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v>86</v>
      </c>
      <c r="JA32" s="122">
        <v>96</v>
      </c>
      <c r="JB32" s="132">
        <v>59</v>
      </c>
      <c r="JC32" s="36"/>
    </row>
    <row r="33" spans="1:263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0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1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2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4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1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17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3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31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32"/>
        <v>191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v>14</v>
      </c>
      <c r="JA33" s="122">
        <v>25</v>
      </c>
      <c r="JB33" s="132">
        <v>14</v>
      </c>
      <c r="JC33" s="36"/>
    </row>
    <row r="34" spans="1:263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0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1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2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4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1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17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3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31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32"/>
        <v>71287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v>6526</v>
      </c>
      <c r="JA34" s="122">
        <v>6743</v>
      </c>
      <c r="JB34" s="132">
        <v>6488</v>
      </c>
      <c r="JC34" s="36"/>
    </row>
    <row r="35" spans="1:263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 t="s">
        <v>307</v>
      </c>
      <c r="EJ35" s="25"/>
      <c r="EK35" s="25"/>
      <c r="EL35" s="25"/>
      <c r="EM35" s="25"/>
      <c r="EN35" s="25"/>
      <c r="EO35" s="25"/>
      <c r="EP35" s="25"/>
      <c r="EQ35" s="16">
        <f t="shared" si="20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1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2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4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1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17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">
        <v>1270</v>
      </c>
      <c r="JA35" s="122" t="s">
        <v>1270</v>
      </c>
      <c r="JB35" s="132" t="s">
        <v>1270</v>
      </c>
      <c r="JC35" s="36"/>
    </row>
    <row r="36" spans="1:263">
      <c r="A36" s="15" t="s">
        <v>308</v>
      </c>
      <c r="B36" s="39" t="s">
        <v>309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0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1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2"/>
        <v>1875157</v>
      </c>
      <c r="FR36" s="25">
        <f t="shared" ref="FR36:GC36" si="33">SUM(FR37:FR38)</f>
        <v>91252</v>
      </c>
      <c r="FS36" s="25">
        <f t="shared" si="33"/>
        <v>140571</v>
      </c>
      <c r="FT36" s="33">
        <f t="shared" si="33"/>
        <v>141457</v>
      </c>
      <c r="FU36" s="25">
        <f t="shared" si="33"/>
        <v>147680</v>
      </c>
      <c r="FV36" s="25">
        <f t="shared" si="33"/>
        <v>154066</v>
      </c>
      <c r="FW36" s="33">
        <f t="shared" si="33"/>
        <v>150119</v>
      </c>
      <c r="FX36" s="25">
        <f t="shared" si="33"/>
        <v>195188</v>
      </c>
      <c r="FY36" s="41">
        <f t="shared" si="33"/>
        <v>241987</v>
      </c>
      <c r="FZ36" s="41">
        <f t="shared" si="33"/>
        <v>176196</v>
      </c>
      <c r="GA36" s="41">
        <f t="shared" si="33"/>
        <v>181428</v>
      </c>
      <c r="GB36" s="25">
        <f t="shared" si="33"/>
        <v>136152</v>
      </c>
      <c r="GC36" s="25">
        <f t="shared" si="33"/>
        <v>119061</v>
      </c>
      <c r="GD36" s="16">
        <f t="shared" si="24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1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34">SUM(GW37:GW38)</f>
        <v>234482</v>
      </c>
      <c r="GX36" s="24">
        <f t="shared" si="34"/>
        <v>322917</v>
      </c>
      <c r="GY36" s="24">
        <f t="shared" si="34"/>
        <v>359065</v>
      </c>
      <c r="GZ36" s="24">
        <f t="shared" si="34"/>
        <v>283402</v>
      </c>
      <c r="HA36" s="24">
        <f t="shared" si="34"/>
        <v>279440</v>
      </c>
      <c r="HB36" s="24">
        <f t="shared" si="34"/>
        <v>204533</v>
      </c>
      <c r="HC36" s="24">
        <f t="shared" si="34"/>
        <v>195997</v>
      </c>
      <c r="HD36" s="16">
        <f t="shared" si="17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3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31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32"/>
        <v>7532186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v>726266</v>
      </c>
      <c r="JA36" s="122">
        <v>680918</v>
      </c>
      <c r="JB36" s="132">
        <v>516956</v>
      </c>
      <c r="JC36" s="36"/>
    </row>
    <row r="37" spans="1:263">
      <c r="A37" s="15" t="s">
        <v>310</v>
      </c>
      <c r="B37" s="39" t="s">
        <v>311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-923960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0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1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2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4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1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17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3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31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32"/>
        <v>7288777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v>699301</v>
      </c>
      <c r="JA37" s="122">
        <v>658252</v>
      </c>
      <c r="JB37" s="132">
        <v>512952</v>
      </c>
      <c r="JC37" s="36"/>
    </row>
    <row r="38" spans="1:263">
      <c r="A38" s="15" t="s">
        <v>312</v>
      </c>
      <c r="B38" s="39" t="s">
        <v>313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-144965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0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1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2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4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1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17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3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31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32"/>
        <v>243409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v>26965</v>
      </c>
      <c r="JA38" s="122">
        <v>22666</v>
      </c>
      <c r="JB38" s="132">
        <v>4004</v>
      </c>
      <c r="JC38" s="36"/>
    </row>
    <row r="39" spans="1:263">
      <c r="A39" s="15" t="s">
        <v>314</v>
      </c>
      <c r="B39" s="39" t="s">
        <v>315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0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1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2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4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1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3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">
        <v>1270</v>
      </c>
      <c r="JA39" s="122" t="s">
        <v>1270</v>
      </c>
      <c r="JB39" s="132" t="s">
        <v>1270</v>
      </c>
      <c r="JC39" s="36"/>
    </row>
    <row r="40" spans="1:263">
      <c r="A40" s="15" t="s">
        <v>316</v>
      </c>
      <c r="B40" s="39" t="s">
        <v>317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0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1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2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4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1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3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">
        <v>1270</v>
      </c>
      <c r="JA40" s="122" t="s">
        <v>1270</v>
      </c>
      <c r="JB40" s="132" t="s">
        <v>1270</v>
      </c>
      <c r="JC40" s="36"/>
    </row>
    <row r="41" spans="1:263">
      <c r="A41" s="15" t="s">
        <v>318</v>
      </c>
      <c r="B41" s="39" t="s">
        <v>319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0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1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2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4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1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3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">
        <v>1270</v>
      </c>
      <c r="JA41" s="122" t="s">
        <v>1270</v>
      </c>
      <c r="JB41" s="132" t="s">
        <v>1270</v>
      </c>
      <c r="JC41" s="36"/>
    </row>
    <row r="42" spans="1:263">
      <c r="A42" s="50" t="s">
        <v>320</v>
      </c>
      <c r="B42" s="39" t="s">
        <v>321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0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1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2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4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1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17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3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31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32"/>
        <v>1323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v>149</v>
      </c>
      <c r="JA42" s="122">
        <v>144</v>
      </c>
      <c r="JB42" s="132">
        <v>144</v>
      </c>
      <c r="JC42" s="36"/>
    </row>
    <row r="43" spans="1:263">
      <c r="A43" s="15" t="s">
        <v>322</v>
      </c>
      <c r="B43" s="39" t="s">
        <v>323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0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1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2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4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1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3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tr">
        <f>IFERROR(VLOOKUP($B43,[1]Sheet4!$B:$C,2,FALSE),"")</f>
        <v/>
      </c>
      <c r="JA43" s="122" t="str">
        <f>IFERROR(VLOOKUP($B43,[2]Sheet4!$B:$C,2,FALSE),"")</f>
        <v/>
      </c>
      <c r="JB43" s="132" t="str">
        <f>IFERROR(VLOOKUP($B43,[3]Sheet4!$B:$C,2,FALSE),"")</f>
        <v/>
      </c>
      <c r="JC43" s="36"/>
    </row>
    <row r="44" spans="1:263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1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3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tr">
        <f>IFERROR(VLOOKUP($B44,[1]Sheet4!$B:$C,2,FALSE),"")</f>
        <v/>
      </c>
      <c r="JA44" s="122" t="str">
        <f>IFERROR(VLOOKUP($B44,[2]Sheet4!$B:$C,2,FALSE),"")</f>
        <v/>
      </c>
      <c r="JB44" s="132" t="str">
        <f>IFERROR(VLOOKUP($B44,[3]Sheet4!$B:$C,2,FALSE),"")</f>
        <v/>
      </c>
      <c r="JC44" s="36"/>
    </row>
    <row r="45" spans="1:263" ht="17.25" thickBot="1">
      <c r="A45" s="9" t="s">
        <v>324</v>
      </c>
      <c r="B45" s="9" t="s">
        <v>325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35">SUM(EE47:EE70)</f>
        <v>4125</v>
      </c>
      <c r="EF45" s="10">
        <f t="shared" si="35"/>
        <v>3965</v>
      </c>
      <c r="EG45" s="10">
        <f t="shared" si="35"/>
        <v>5035</v>
      </c>
      <c r="EH45" s="10">
        <f t="shared" si="35"/>
        <v>5105</v>
      </c>
      <c r="EI45" s="10">
        <f t="shared" si="35"/>
        <v>5243</v>
      </c>
      <c r="EJ45" s="10">
        <f t="shared" si="35"/>
        <v>5908</v>
      </c>
      <c r="EK45" s="10">
        <f t="shared" si="35"/>
        <v>5435</v>
      </c>
      <c r="EL45" s="10">
        <f t="shared" si="35"/>
        <v>6006</v>
      </c>
      <c r="EM45" s="10">
        <f t="shared" si="35"/>
        <v>5478</v>
      </c>
      <c r="EN45" s="10">
        <f t="shared" si="35"/>
        <v>7118</v>
      </c>
      <c r="EO45" s="10">
        <f t="shared" si="35"/>
        <v>5409</v>
      </c>
      <c r="EP45" s="10">
        <f t="shared" si="35"/>
        <v>4782</v>
      </c>
      <c r="EQ45" s="9">
        <f t="shared" ref="EQ45:EQ69" si="36">SUM(ER45:FC45)</f>
        <v>74218</v>
      </c>
      <c r="ER45" s="10">
        <f>SUM(ER47:ER70)</f>
        <v>5481</v>
      </c>
      <c r="ES45" s="10">
        <v>5440</v>
      </c>
      <c r="ET45" s="10">
        <f t="shared" ref="ET45:FB45" si="37">SUM(ET47:ET70)</f>
        <v>6542</v>
      </c>
      <c r="EU45" s="10">
        <f t="shared" si="37"/>
        <v>6028</v>
      </c>
      <c r="EV45" s="10">
        <f t="shared" si="37"/>
        <v>6162</v>
      </c>
      <c r="EW45" s="10">
        <f t="shared" si="37"/>
        <v>6422</v>
      </c>
      <c r="EX45" s="10">
        <f t="shared" si="37"/>
        <v>7690</v>
      </c>
      <c r="EY45" s="10">
        <f t="shared" si="37"/>
        <v>6433</v>
      </c>
      <c r="EZ45" s="10">
        <f t="shared" si="37"/>
        <v>5855</v>
      </c>
      <c r="FA45" s="10">
        <f t="shared" si="37"/>
        <v>7177</v>
      </c>
      <c r="FB45" s="10">
        <f t="shared" si="37"/>
        <v>5835</v>
      </c>
      <c r="FC45" s="10">
        <f>SUM(FC47:FC68)</f>
        <v>5153</v>
      </c>
      <c r="FD45" s="9">
        <f t="shared" ref="FD45:FD69" si="38">SUM(FE45:FP45)</f>
        <v>69461</v>
      </c>
      <c r="FE45" s="10">
        <f t="shared" ref="FE45:FP45" si="39">SUM(FE47:FE68)</f>
        <v>4453</v>
      </c>
      <c r="FF45" s="10">
        <f t="shared" si="39"/>
        <v>5196</v>
      </c>
      <c r="FG45" s="10">
        <f t="shared" si="39"/>
        <v>5477</v>
      </c>
      <c r="FH45" s="10">
        <f t="shared" si="39"/>
        <v>4896</v>
      </c>
      <c r="FI45" s="10">
        <f t="shared" si="39"/>
        <v>5392</v>
      </c>
      <c r="FJ45" s="10">
        <f t="shared" si="39"/>
        <v>5638</v>
      </c>
      <c r="FK45" s="10">
        <f t="shared" si="39"/>
        <v>5658</v>
      </c>
      <c r="FL45" s="10">
        <f t="shared" si="39"/>
        <v>6572</v>
      </c>
      <c r="FM45" s="10">
        <f t="shared" si="39"/>
        <v>5888</v>
      </c>
      <c r="FN45" s="10">
        <f t="shared" si="39"/>
        <v>8048</v>
      </c>
      <c r="FO45" s="10">
        <f t="shared" si="39"/>
        <v>6679</v>
      </c>
      <c r="FP45" s="10">
        <f t="shared" si="39"/>
        <v>5564</v>
      </c>
      <c r="FQ45" s="9">
        <f t="shared" ref="FQ45:FQ69" si="40">SUM(FR45:GC45)</f>
        <v>89292</v>
      </c>
      <c r="FR45" s="10">
        <f t="shared" ref="FR45:GC45" si="41">SUM(FR47:FR68)</f>
        <v>5533</v>
      </c>
      <c r="FS45" s="10">
        <f t="shared" si="41"/>
        <v>5180</v>
      </c>
      <c r="FT45" s="11">
        <f t="shared" si="41"/>
        <v>7188</v>
      </c>
      <c r="FU45" s="10">
        <f t="shared" si="41"/>
        <v>7288</v>
      </c>
      <c r="FV45" s="10">
        <f t="shared" si="41"/>
        <v>7237</v>
      </c>
      <c r="FW45" s="12">
        <f t="shared" si="41"/>
        <v>8037</v>
      </c>
      <c r="FX45" s="10">
        <f t="shared" si="41"/>
        <v>8583</v>
      </c>
      <c r="FY45" s="12">
        <f t="shared" si="41"/>
        <v>8265</v>
      </c>
      <c r="FZ45" s="10">
        <f t="shared" si="41"/>
        <v>7163</v>
      </c>
      <c r="GA45" s="12">
        <f t="shared" si="41"/>
        <v>9282</v>
      </c>
      <c r="GB45" s="10">
        <f t="shared" si="41"/>
        <v>9008</v>
      </c>
      <c r="GC45" s="10">
        <f t="shared" si="41"/>
        <v>6528</v>
      </c>
      <c r="GD45" s="9">
        <f t="shared" ref="GD45:GD69" si="42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1"/>
        <v>122191</v>
      </c>
      <c r="GR45" s="10">
        <f>SUM(GR47:GR68)</f>
        <v>7630</v>
      </c>
      <c r="GS45" s="10">
        <f>SUM(GS47:GS68)</f>
        <v>9910</v>
      </c>
      <c r="GT45" s="10">
        <f t="shared" ref="GT45:HA45" si="43">SUM(GT47:GT69)</f>
        <v>11081</v>
      </c>
      <c r="GU45" s="10">
        <f t="shared" si="43"/>
        <v>10615</v>
      </c>
      <c r="GV45" s="10">
        <f t="shared" si="43"/>
        <v>10880</v>
      </c>
      <c r="GW45" s="10">
        <f t="shared" si="43"/>
        <v>11165</v>
      </c>
      <c r="GX45" s="10">
        <f t="shared" si="43"/>
        <v>10078</v>
      </c>
      <c r="GY45" s="10">
        <f t="shared" si="43"/>
        <v>9885</v>
      </c>
      <c r="GZ45" s="10">
        <f t="shared" si="43"/>
        <v>10594</v>
      </c>
      <c r="HA45" s="10">
        <f t="shared" si="43"/>
        <v>11730</v>
      </c>
      <c r="HB45" s="10">
        <f>SUM(HB47:HB69)</f>
        <v>10143</v>
      </c>
      <c r="HC45" s="10">
        <f>SUM(HC47:HC69)</f>
        <v>8480</v>
      </c>
      <c r="HD45" s="9">
        <f t="shared" si="17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3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31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180625</v>
      </c>
      <c r="IR45" s="9">
        <f t="shared" ref="IR45:IZ45" si="44">SUM(IR47:IR68)</f>
        <v>13000</v>
      </c>
      <c r="IS45" s="9">
        <f t="shared" si="44"/>
        <v>13414</v>
      </c>
      <c r="IT45" s="9">
        <f t="shared" si="44"/>
        <v>17322</v>
      </c>
      <c r="IU45" s="9">
        <f t="shared" si="44"/>
        <v>16321</v>
      </c>
      <c r="IV45" s="9">
        <f t="shared" si="44"/>
        <v>16460</v>
      </c>
      <c r="IW45" s="9">
        <f t="shared" si="44"/>
        <v>14672</v>
      </c>
      <c r="IX45" s="9">
        <f t="shared" si="44"/>
        <v>18868</v>
      </c>
      <c r="IY45" s="9">
        <f t="shared" si="44"/>
        <v>19131</v>
      </c>
      <c r="IZ45" s="124">
        <f t="shared" si="44"/>
        <v>17566</v>
      </c>
      <c r="JA45" s="128">
        <f t="shared" ref="JA45" si="45">SUM(JA47:JA68)</f>
        <v>17347</v>
      </c>
      <c r="JB45" s="124">
        <f t="shared" ref="JB45" si="46">SUM(JB47:JB68)</f>
        <v>16524</v>
      </c>
      <c r="JC45" s="9"/>
    </row>
    <row r="46" spans="1:263" ht="17.25" thickTop="1">
      <c r="A46" s="15"/>
      <c r="B46" s="51" t="s">
        <v>326</v>
      </c>
      <c r="C46" s="16"/>
      <c r="D46" s="16">
        <f t="shared" ref="D46:BO46" si="47">D48+D52+D58+D59+D61+D57</f>
        <v>4031</v>
      </c>
      <c r="E46" s="16">
        <f t="shared" si="47"/>
        <v>5090</v>
      </c>
      <c r="F46" s="16">
        <f t="shared" si="47"/>
        <v>3573</v>
      </c>
      <c r="G46" s="16">
        <f t="shared" si="47"/>
        <v>3255</v>
      </c>
      <c r="H46" s="16">
        <f t="shared" si="47"/>
        <v>2470</v>
      </c>
      <c r="I46" s="16">
        <f t="shared" si="47"/>
        <v>1569</v>
      </c>
      <c r="J46" s="16">
        <f t="shared" si="47"/>
        <v>1814</v>
      </c>
      <c r="K46" s="16">
        <f t="shared" si="47"/>
        <v>1855</v>
      </c>
      <c r="L46" s="16">
        <f t="shared" si="47"/>
        <v>1985</v>
      </c>
      <c r="M46" s="16">
        <f t="shared" si="47"/>
        <v>1561</v>
      </c>
      <c r="N46" s="16">
        <f t="shared" si="47"/>
        <v>1569</v>
      </c>
      <c r="O46" s="16">
        <f t="shared" si="47"/>
        <v>1738</v>
      </c>
      <c r="P46" s="16">
        <f t="shared" si="47"/>
        <v>1699</v>
      </c>
      <c r="Q46" s="16">
        <f t="shared" si="47"/>
        <v>2161</v>
      </c>
      <c r="R46" s="16">
        <f t="shared" si="47"/>
        <v>63</v>
      </c>
      <c r="S46" s="16">
        <f t="shared" si="47"/>
        <v>117</v>
      </c>
      <c r="T46" s="16">
        <f t="shared" si="47"/>
        <v>160</v>
      </c>
      <c r="U46" s="16">
        <f t="shared" si="47"/>
        <v>160</v>
      </c>
      <c r="V46" s="16">
        <f t="shared" si="47"/>
        <v>161</v>
      </c>
      <c r="W46" s="16">
        <f t="shared" si="47"/>
        <v>183</v>
      </c>
      <c r="X46" s="16">
        <f t="shared" si="47"/>
        <v>171</v>
      </c>
      <c r="Y46" s="16">
        <f t="shared" si="47"/>
        <v>183</v>
      </c>
      <c r="Z46" s="16">
        <f t="shared" si="47"/>
        <v>129</v>
      </c>
      <c r="AA46" s="16">
        <f t="shared" si="47"/>
        <v>508</v>
      </c>
      <c r="AB46" s="16">
        <f t="shared" si="47"/>
        <v>188</v>
      </c>
      <c r="AC46" s="16">
        <f t="shared" si="47"/>
        <v>138</v>
      </c>
      <c r="AD46" s="16">
        <f t="shared" si="47"/>
        <v>2269</v>
      </c>
      <c r="AE46" s="16">
        <f t="shared" si="47"/>
        <v>125</v>
      </c>
      <c r="AF46" s="16">
        <f t="shared" si="47"/>
        <v>145</v>
      </c>
      <c r="AG46" s="16">
        <f t="shared" si="47"/>
        <v>164</v>
      </c>
      <c r="AH46" s="16">
        <f t="shared" si="47"/>
        <v>381</v>
      </c>
      <c r="AI46" s="16">
        <f t="shared" si="47"/>
        <v>145</v>
      </c>
      <c r="AJ46" s="16">
        <f t="shared" si="47"/>
        <v>176</v>
      </c>
      <c r="AK46" s="16">
        <f t="shared" si="47"/>
        <v>218</v>
      </c>
      <c r="AL46" s="16">
        <f t="shared" si="47"/>
        <v>168</v>
      </c>
      <c r="AM46" s="16">
        <f t="shared" si="47"/>
        <v>231</v>
      </c>
      <c r="AN46" s="16">
        <f t="shared" si="47"/>
        <v>243</v>
      </c>
      <c r="AO46" s="16">
        <f t="shared" si="47"/>
        <v>216</v>
      </c>
      <c r="AP46" s="16">
        <f t="shared" si="47"/>
        <v>57</v>
      </c>
      <c r="AQ46" s="16">
        <f t="shared" si="47"/>
        <v>2225</v>
      </c>
      <c r="AR46" s="16">
        <f t="shared" si="47"/>
        <v>184</v>
      </c>
      <c r="AS46" s="16">
        <f t="shared" si="47"/>
        <v>167</v>
      </c>
      <c r="AT46" s="16">
        <f t="shared" si="47"/>
        <v>164</v>
      </c>
      <c r="AU46" s="16">
        <f t="shared" si="47"/>
        <v>124</v>
      </c>
      <c r="AV46" s="16">
        <f t="shared" si="47"/>
        <v>195</v>
      </c>
      <c r="AW46" s="16">
        <f t="shared" si="47"/>
        <v>161</v>
      </c>
      <c r="AX46" s="16">
        <f t="shared" si="47"/>
        <v>212</v>
      </c>
      <c r="AY46" s="16">
        <f t="shared" si="47"/>
        <v>177</v>
      </c>
      <c r="AZ46" s="16">
        <f t="shared" si="47"/>
        <v>161</v>
      </c>
      <c r="BA46" s="16">
        <f t="shared" si="47"/>
        <v>383</v>
      </c>
      <c r="BB46" s="16">
        <f t="shared" si="47"/>
        <v>235</v>
      </c>
      <c r="BC46" s="16">
        <f t="shared" si="47"/>
        <v>62</v>
      </c>
      <c r="BD46" s="16">
        <f t="shared" si="47"/>
        <v>1959</v>
      </c>
      <c r="BE46" s="16">
        <f t="shared" si="47"/>
        <v>143</v>
      </c>
      <c r="BF46" s="16">
        <f t="shared" si="47"/>
        <v>117</v>
      </c>
      <c r="BG46" s="16">
        <f t="shared" si="47"/>
        <v>116</v>
      </c>
      <c r="BH46" s="16">
        <f t="shared" si="47"/>
        <v>192</v>
      </c>
      <c r="BI46" s="16">
        <f t="shared" si="47"/>
        <v>238</v>
      </c>
      <c r="BJ46" s="16">
        <f t="shared" si="47"/>
        <v>185</v>
      </c>
      <c r="BK46" s="16">
        <f t="shared" si="47"/>
        <v>179</v>
      </c>
      <c r="BL46" s="16">
        <f t="shared" si="47"/>
        <v>183</v>
      </c>
      <c r="BM46" s="16">
        <f t="shared" si="47"/>
        <v>243</v>
      </c>
      <c r="BN46" s="16">
        <f t="shared" si="47"/>
        <v>175</v>
      </c>
      <c r="BO46" s="16">
        <f t="shared" si="47"/>
        <v>124</v>
      </c>
      <c r="BP46" s="16">
        <f t="shared" ref="BP46:EA46" si="48">BP48+BP52+BP58+BP59+BP61+BP57</f>
        <v>64</v>
      </c>
      <c r="BQ46" s="16">
        <f t="shared" si="48"/>
        <v>3333</v>
      </c>
      <c r="BR46" s="16">
        <f t="shared" si="48"/>
        <v>139</v>
      </c>
      <c r="BS46" s="16">
        <f t="shared" si="48"/>
        <v>84</v>
      </c>
      <c r="BT46" s="16">
        <f t="shared" si="48"/>
        <v>158</v>
      </c>
      <c r="BU46" s="16">
        <f t="shared" si="48"/>
        <v>233</v>
      </c>
      <c r="BV46" s="16">
        <f t="shared" si="48"/>
        <v>329</v>
      </c>
      <c r="BW46" s="16">
        <f t="shared" si="48"/>
        <v>273</v>
      </c>
      <c r="BX46" s="16">
        <f t="shared" si="48"/>
        <v>212</v>
      </c>
      <c r="BY46" s="16">
        <f t="shared" si="48"/>
        <v>180</v>
      </c>
      <c r="BZ46" s="16">
        <f t="shared" si="48"/>
        <v>1162</v>
      </c>
      <c r="CA46" s="16">
        <f t="shared" si="48"/>
        <v>380</v>
      </c>
      <c r="CB46" s="16">
        <f t="shared" si="48"/>
        <v>70</v>
      </c>
      <c r="CC46" s="16">
        <f t="shared" si="48"/>
        <v>113</v>
      </c>
      <c r="CD46" s="16">
        <f t="shared" si="48"/>
        <v>1656</v>
      </c>
      <c r="CE46" s="16">
        <f t="shared" si="48"/>
        <v>152</v>
      </c>
      <c r="CF46" s="16">
        <f t="shared" si="48"/>
        <v>98</v>
      </c>
      <c r="CG46" s="16">
        <f t="shared" si="48"/>
        <v>91</v>
      </c>
      <c r="CH46" s="16">
        <f t="shared" si="48"/>
        <v>53</v>
      </c>
      <c r="CI46" s="16">
        <f t="shared" si="48"/>
        <v>86</v>
      </c>
      <c r="CJ46" s="16">
        <f t="shared" si="48"/>
        <v>122</v>
      </c>
      <c r="CK46" s="16">
        <f t="shared" si="48"/>
        <v>154</v>
      </c>
      <c r="CL46" s="16">
        <f t="shared" si="48"/>
        <v>256</v>
      </c>
      <c r="CM46" s="16">
        <f t="shared" si="48"/>
        <v>205</v>
      </c>
      <c r="CN46" s="16">
        <f t="shared" si="48"/>
        <v>251</v>
      </c>
      <c r="CO46" s="16">
        <f t="shared" si="48"/>
        <v>69</v>
      </c>
      <c r="CP46" s="16">
        <f t="shared" si="48"/>
        <v>119</v>
      </c>
      <c r="CQ46" s="16">
        <f t="shared" si="48"/>
        <v>2575</v>
      </c>
      <c r="CR46" s="16">
        <f t="shared" si="48"/>
        <v>132</v>
      </c>
      <c r="CS46" s="16">
        <f t="shared" si="48"/>
        <v>166</v>
      </c>
      <c r="CT46" s="16">
        <f t="shared" si="48"/>
        <v>209</v>
      </c>
      <c r="CU46" s="16">
        <f t="shared" si="48"/>
        <v>262</v>
      </c>
      <c r="CV46" s="16">
        <f t="shared" si="48"/>
        <v>211</v>
      </c>
      <c r="CW46" s="16">
        <f t="shared" si="48"/>
        <v>226</v>
      </c>
      <c r="CX46" s="16">
        <f t="shared" si="48"/>
        <v>353</v>
      </c>
      <c r="CY46" s="16">
        <f t="shared" si="48"/>
        <v>183</v>
      </c>
      <c r="CZ46" s="16">
        <f t="shared" si="48"/>
        <v>254</v>
      </c>
      <c r="DA46" s="16">
        <f t="shared" si="48"/>
        <v>234</v>
      </c>
      <c r="DB46" s="16">
        <f t="shared" si="48"/>
        <v>186</v>
      </c>
      <c r="DC46" s="16">
        <f t="shared" si="48"/>
        <v>159</v>
      </c>
      <c r="DD46" s="16">
        <f t="shared" si="48"/>
        <v>3409</v>
      </c>
      <c r="DE46" s="16">
        <f t="shared" si="48"/>
        <v>100</v>
      </c>
      <c r="DF46" s="16">
        <f t="shared" si="48"/>
        <v>234</v>
      </c>
      <c r="DG46" s="16">
        <f t="shared" si="48"/>
        <v>213</v>
      </c>
      <c r="DH46" s="16">
        <f t="shared" si="48"/>
        <v>260</v>
      </c>
      <c r="DI46" s="16">
        <f t="shared" si="48"/>
        <v>310</v>
      </c>
      <c r="DJ46" s="16">
        <f t="shared" si="48"/>
        <v>277</v>
      </c>
      <c r="DK46" s="16">
        <f t="shared" si="48"/>
        <v>253</v>
      </c>
      <c r="DL46" s="16">
        <f t="shared" si="48"/>
        <v>420</v>
      </c>
      <c r="DM46" s="16">
        <f t="shared" si="48"/>
        <v>388</v>
      </c>
      <c r="DN46" s="16">
        <f t="shared" si="48"/>
        <v>164</v>
      </c>
      <c r="DO46" s="16">
        <f t="shared" si="48"/>
        <v>367</v>
      </c>
      <c r="DP46" s="16">
        <f t="shared" si="48"/>
        <v>423</v>
      </c>
      <c r="DQ46" s="16">
        <f t="shared" si="48"/>
        <v>3601</v>
      </c>
      <c r="DR46" s="16">
        <f t="shared" si="48"/>
        <v>173</v>
      </c>
      <c r="DS46" s="16">
        <f t="shared" si="48"/>
        <v>218</v>
      </c>
      <c r="DT46" s="16">
        <f t="shared" si="48"/>
        <v>264</v>
      </c>
      <c r="DU46" s="16">
        <f t="shared" si="48"/>
        <v>352</v>
      </c>
      <c r="DV46" s="16">
        <f t="shared" si="48"/>
        <v>298</v>
      </c>
      <c r="DW46" s="16">
        <f t="shared" si="48"/>
        <v>343</v>
      </c>
      <c r="DX46" s="16">
        <f t="shared" si="48"/>
        <v>278</v>
      </c>
      <c r="DY46" s="16">
        <f t="shared" si="48"/>
        <v>478</v>
      </c>
      <c r="DZ46" s="16">
        <f t="shared" si="48"/>
        <v>286</v>
      </c>
      <c r="EA46" s="16">
        <f t="shared" si="48"/>
        <v>326</v>
      </c>
      <c r="EB46" s="16">
        <f t="shared" ref="EB46:EC46" si="49">EB48+EB52+EB58+EB59+EB61+EB57</f>
        <v>363</v>
      </c>
      <c r="EC46" s="16">
        <f t="shared" si="49"/>
        <v>222</v>
      </c>
      <c r="ED46" s="16">
        <v>4856</v>
      </c>
      <c r="EE46" s="16">
        <f t="shared" ref="EE46:EP46" si="50">EE48+EE52+EE58+EE59+EE61+EE57</f>
        <v>295</v>
      </c>
      <c r="EF46" s="16">
        <f t="shared" si="50"/>
        <v>271</v>
      </c>
      <c r="EG46" s="16">
        <f t="shared" si="50"/>
        <v>382</v>
      </c>
      <c r="EH46" s="16">
        <f t="shared" si="50"/>
        <v>448</v>
      </c>
      <c r="EI46" s="16">
        <f t="shared" si="50"/>
        <v>572</v>
      </c>
      <c r="EJ46" s="16">
        <f t="shared" si="50"/>
        <v>554</v>
      </c>
      <c r="EK46" s="16">
        <f t="shared" si="50"/>
        <v>415</v>
      </c>
      <c r="EL46" s="16">
        <f t="shared" si="50"/>
        <v>473</v>
      </c>
      <c r="EM46" s="16">
        <f t="shared" si="50"/>
        <v>278</v>
      </c>
      <c r="EN46" s="16">
        <f t="shared" si="50"/>
        <v>419</v>
      </c>
      <c r="EO46" s="16">
        <f t="shared" si="50"/>
        <v>459</v>
      </c>
      <c r="EP46" s="16">
        <f t="shared" si="50"/>
        <v>290</v>
      </c>
      <c r="EQ46" s="16">
        <f t="shared" si="36"/>
        <v>5358</v>
      </c>
      <c r="ER46" s="16">
        <f t="shared" ref="ER46:FC46" si="51">ER48+ER52+ER58+ER59+ER61+ER57</f>
        <v>355</v>
      </c>
      <c r="ES46" s="16">
        <f t="shared" si="51"/>
        <v>330</v>
      </c>
      <c r="ET46" s="16">
        <f t="shared" si="51"/>
        <v>352</v>
      </c>
      <c r="EU46" s="16">
        <f t="shared" si="51"/>
        <v>373</v>
      </c>
      <c r="EV46" s="16">
        <f t="shared" si="51"/>
        <v>534</v>
      </c>
      <c r="EW46" s="16">
        <f t="shared" si="51"/>
        <v>582</v>
      </c>
      <c r="EX46" s="16">
        <f t="shared" si="51"/>
        <v>695</v>
      </c>
      <c r="EY46" s="16">
        <f t="shared" si="51"/>
        <v>534</v>
      </c>
      <c r="EZ46" s="16">
        <f t="shared" si="51"/>
        <v>161</v>
      </c>
      <c r="FA46" s="16">
        <f t="shared" si="51"/>
        <v>731</v>
      </c>
      <c r="FB46" s="16">
        <f t="shared" si="51"/>
        <v>374</v>
      </c>
      <c r="FC46" s="16">
        <f t="shared" si="51"/>
        <v>337</v>
      </c>
      <c r="FD46" s="16">
        <f t="shared" si="38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52">FG48+FG52+FG57+FG58+FG59+FG61</f>
        <v>397</v>
      </c>
      <c r="FH46" s="16">
        <f t="shared" si="52"/>
        <v>408</v>
      </c>
      <c r="FI46" s="16">
        <f t="shared" si="52"/>
        <v>515</v>
      </c>
      <c r="FJ46" s="16">
        <f t="shared" si="52"/>
        <v>505</v>
      </c>
      <c r="FK46" s="16">
        <f t="shared" si="52"/>
        <v>703</v>
      </c>
      <c r="FL46" s="16">
        <f t="shared" si="52"/>
        <v>511</v>
      </c>
      <c r="FM46" s="16">
        <f t="shared" si="52"/>
        <v>346</v>
      </c>
      <c r="FN46" s="16">
        <f t="shared" si="52"/>
        <v>602</v>
      </c>
      <c r="FO46" s="16">
        <f t="shared" si="52"/>
        <v>520</v>
      </c>
      <c r="FP46" s="16">
        <f t="shared" si="52"/>
        <v>322</v>
      </c>
      <c r="FQ46" s="16">
        <f t="shared" si="40"/>
        <v>8471</v>
      </c>
      <c r="FR46" s="16">
        <f t="shared" ref="FR46:GC46" si="53">FR48+FR52+FR58+FR59+FR61+FR57</f>
        <v>430</v>
      </c>
      <c r="FS46" s="16">
        <f t="shared" si="53"/>
        <v>472</v>
      </c>
      <c r="FT46" s="52">
        <f t="shared" si="53"/>
        <v>542</v>
      </c>
      <c r="FU46" s="16">
        <f t="shared" si="53"/>
        <v>691</v>
      </c>
      <c r="FV46" s="16">
        <f t="shared" si="53"/>
        <v>894</v>
      </c>
      <c r="FW46" s="53">
        <f t="shared" si="53"/>
        <v>648</v>
      </c>
      <c r="FX46" s="16">
        <f t="shared" si="53"/>
        <v>1233</v>
      </c>
      <c r="FY46" s="53">
        <f t="shared" si="53"/>
        <v>578</v>
      </c>
      <c r="FZ46" s="16">
        <f t="shared" si="53"/>
        <v>764</v>
      </c>
      <c r="GA46" s="53">
        <f t="shared" si="53"/>
        <v>947</v>
      </c>
      <c r="GB46" s="16">
        <f t="shared" si="53"/>
        <v>748</v>
      </c>
      <c r="GC46" s="16">
        <f t="shared" si="53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54">GF48+GF52+GF58+GF59+GF61+GF57</f>
        <v>750</v>
      </c>
      <c r="GG46" s="16">
        <f t="shared" si="54"/>
        <v>728</v>
      </c>
      <c r="GH46" s="16">
        <f t="shared" si="54"/>
        <v>1014</v>
      </c>
      <c r="GI46" s="16">
        <f t="shared" si="54"/>
        <v>1125</v>
      </c>
      <c r="GJ46" s="16">
        <f t="shared" si="54"/>
        <v>1089</v>
      </c>
      <c r="GK46" s="16">
        <f t="shared" si="54"/>
        <v>1752</v>
      </c>
      <c r="GL46" s="16">
        <f t="shared" si="54"/>
        <v>628</v>
      </c>
      <c r="GM46" s="16">
        <f t="shared" si="54"/>
        <v>1515</v>
      </c>
      <c r="GN46" s="16">
        <f t="shared" si="54"/>
        <v>1484</v>
      </c>
      <c r="GO46" s="16">
        <f t="shared" si="54"/>
        <v>1230</v>
      </c>
      <c r="GP46" s="16">
        <f t="shared" si="54"/>
        <v>704</v>
      </c>
      <c r="GQ46" s="16">
        <f t="shared" si="11"/>
        <v>14996</v>
      </c>
      <c r="GR46" s="16">
        <f t="shared" ref="GR46:HC46" si="55">GR61+GR59+GR48+GR52+GR57+GR58</f>
        <v>829</v>
      </c>
      <c r="GS46" s="16">
        <f t="shared" si="55"/>
        <v>802</v>
      </c>
      <c r="GT46" s="16">
        <f t="shared" si="55"/>
        <v>1338</v>
      </c>
      <c r="GU46" s="16">
        <f t="shared" si="55"/>
        <v>1153</v>
      </c>
      <c r="GV46" s="16">
        <f t="shared" si="55"/>
        <v>1258</v>
      </c>
      <c r="GW46" s="16">
        <f t="shared" si="55"/>
        <v>1951</v>
      </c>
      <c r="GX46" s="16">
        <f t="shared" si="55"/>
        <v>1320</v>
      </c>
      <c r="GY46" s="16">
        <f t="shared" si="55"/>
        <v>1224</v>
      </c>
      <c r="GZ46" s="16">
        <f t="shared" si="55"/>
        <v>1179</v>
      </c>
      <c r="HA46" s="16">
        <f t="shared" si="55"/>
        <v>1687</v>
      </c>
      <c r="HB46" s="16">
        <f t="shared" si="55"/>
        <v>1347</v>
      </c>
      <c r="HC46" s="16">
        <f t="shared" si="55"/>
        <v>908</v>
      </c>
      <c r="HD46" s="16">
        <f t="shared" si="17"/>
        <v>19900</v>
      </c>
      <c r="HE46" s="16">
        <f>HE61+HE59+HE48+HE52+HE57+HE58</f>
        <v>1109</v>
      </c>
      <c r="HF46" s="16">
        <f t="shared" ref="HF46:HP46" si="56">HF61+HF59+HF48+HF52+HF57+HF58</f>
        <v>895</v>
      </c>
      <c r="HG46" s="16">
        <f t="shared" si="56"/>
        <v>1961</v>
      </c>
      <c r="HH46" s="16">
        <f t="shared" si="56"/>
        <v>1231</v>
      </c>
      <c r="HI46" s="16">
        <f t="shared" si="56"/>
        <v>1367</v>
      </c>
      <c r="HJ46" s="16">
        <f t="shared" si="56"/>
        <v>3096</v>
      </c>
      <c r="HK46" s="16">
        <f t="shared" si="56"/>
        <v>788</v>
      </c>
      <c r="HL46" s="16">
        <f t="shared" si="56"/>
        <v>2967</v>
      </c>
      <c r="HM46" s="16">
        <f t="shared" si="56"/>
        <v>1734</v>
      </c>
      <c r="HN46" s="16">
        <f t="shared" si="56"/>
        <v>2018</v>
      </c>
      <c r="HO46" s="16">
        <f t="shared" si="56"/>
        <v>1342</v>
      </c>
      <c r="HP46" s="16">
        <f t="shared" si="56"/>
        <v>1392</v>
      </c>
      <c r="HQ46" s="16">
        <f t="shared" si="13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31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32"/>
        <v>24900</v>
      </c>
      <c r="IR46" s="54">
        <f t="shared" ref="IR46:IZ46" si="57">SUM(IR58,IR48,IR52,IR59,IR57,IR61)</f>
        <v>1529</v>
      </c>
      <c r="IS46" s="54">
        <f t="shared" si="57"/>
        <v>1478</v>
      </c>
      <c r="IT46" s="54">
        <f t="shared" si="57"/>
        <v>2673</v>
      </c>
      <c r="IU46" s="54">
        <f t="shared" si="57"/>
        <v>1813</v>
      </c>
      <c r="IV46" s="54">
        <f t="shared" si="57"/>
        <v>2080</v>
      </c>
      <c r="IW46" s="54">
        <f t="shared" si="57"/>
        <v>896</v>
      </c>
      <c r="IX46" s="54">
        <f t="shared" si="57"/>
        <v>4203</v>
      </c>
      <c r="IY46" s="54">
        <f t="shared" si="57"/>
        <v>3755</v>
      </c>
      <c r="IZ46" s="125">
        <f t="shared" si="57"/>
        <v>2521</v>
      </c>
      <c r="JA46" s="129">
        <f t="shared" ref="JA46" si="58">SUM(JA58,JA48,JA52,JA59,JA57,JA61)</f>
        <v>1787</v>
      </c>
      <c r="JB46" s="125">
        <f t="shared" ref="JB46" si="59">SUM(JB58,JB48,JB52,JB59,JB57,JB61)</f>
        <v>2165</v>
      </c>
      <c r="JC46" s="54"/>
    </row>
    <row r="47" spans="1:263">
      <c r="A47" s="15" t="s">
        <v>327</v>
      </c>
      <c r="B47" s="39" t="s">
        <v>328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36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38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40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42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1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17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3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31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32"/>
        <v>7926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v>958</v>
      </c>
      <c r="JA47" s="122">
        <v>896</v>
      </c>
      <c r="JB47" s="132">
        <v>1005</v>
      </c>
      <c r="JC47" s="36"/>
    </row>
    <row r="48" spans="1:263">
      <c r="A48" s="15" t="s">
        <v>329</v>
      </c>
      <c r="B48" s="39" t="s">
        <v>330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36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38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40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42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1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17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3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31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32"/>
        <v>10560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v>1135</v>
      </c>
      <c r="JA48" s="122">
        <v>670</v>
      </c>
      <c r="JB48" s="132">
        <v>895</v>
      </c>
      <c r="JC48" s="36"/>
    </row>
    <row r="49" spans="1:263">
      <c r="A49" s="15" t="s">
        <v>331</v>
      </c>
      <c r="B49" s="39" t="s">
        <v>332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36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38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40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42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1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17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3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31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32"/>
        <v>12553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v>1287</v>
      </c>
      <c r="JA49" s="122">
        <v>1878</v>
      </c>
      <c r="JB49" s="132">
        <v>1078</v>
      </c>
      <c r="JC49" s="36"/>
    </row>
    <row r="50" spans="1:263">
      <c r="A50" s="15" t="s">
        <v>333</v>
      </c>
      <c r="B50" s="39" t="s">
        <v>334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36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38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40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42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1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17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3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31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32"/>
        <v>2556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v>253</v>
      </c>
      <c r="JA50" s="122">
        <v>339</v>
      </c>
      <c r="JB50" s="132">
        <v>268</v>
      </c>
      <c r="JC50" s="36"/>
    </row>
    <row r="51" spans="1:263">
      <c r="A51" s="15" t="s">
        <v>335</v>
      </c>
      <c r="B51" s="39" t="s">
        <v>336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36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38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40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42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1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17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3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31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32"/>
        <v>978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v>86</v>
      </c>
      <c r="JA51" s="122">
        <v>108</v>
      </c>
      <c r="JB51" s="132">
        <v>111</v>
      </c>
      <c r="JC51" s="36"/>
    </row>
    <row r="52" spans="1:263">
      <c r="A52" s="15" t="s">
        <v>337</v>
      </c>
      <c r="B52" s="39" t="s">
        <v>338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36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38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40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42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1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17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3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31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32"/>
        <v>1903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v>234</v>
      </c>
      <c r="JA52" s="122">
        <v>167</v>
      </c>
      <c r="JB52" s="132">
        <v>162</v>
      </c>
      <c r="JC52" s="36"/>
    </row>
    <row r="53" spans="1:263">
      <c r="A53" s="15" t="s">
        <v>339</v>
      </c>
      <c r="B53" s="39" t="s">
        <v>340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36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38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40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42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1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17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3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31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32"/>
        <v>1143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v>111</v>
      </c>
      <c r="JA53" s="122">
        <v>118</v>
      </c>
      <c r="JB53" s="132">
        <v>133</v>
      </c>
      <c r="JC53" s="36"/>
    </row>
    <row r="54" spans="1:263">
      <c r="A54" s="15" t="s">
        <v>341</v>
      </c>
      <c r="B54" s="39" t="s">
        <v>342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36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38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40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42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1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17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3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31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32"/>
        <v>24853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v>2602</v>
      </c>
      <c r="JA54" s="122">
        <v>2378</v>
      </c>
      <c r="JB54" s="132">
        <v>1946</v>
      </c>
      <c r="JC54" s="36"/>
    </row>
    <row r="55" spans="1:263">
      <c r="A55" s="15" t="s">
        <v>343</v>
      </c>
      <c r="B55" s="39" t="s">
        <v>344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36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38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40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42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1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17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3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31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32"/>
        <v>791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v>71</v>
      </c>
      <c r="JA55" s="122">
        <v>78</v>
      </c>
      <c r="JB55" s="132">
        <v>46</v>
      </c>
      <c r="JC55" s="36"/>
    </row>
    <row r="56" spans="1:263">
      <c r="A56" s="15" t="s">
        <v>345</v>
      </c>
      <c r="B56" s="39" t="s">
        <v>346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3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31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/>
      <c r="JA56" s="122"/>
      <c r="JB56" s="132"/>
      <c r="JC56" s="36"/>
    </row>
    <row r="57" spans="1:263">
      <c r="A57" s="15" t="s">
        <v>347</v>
      </c>
      <c r="B57" s="39" t="s">
        <v>348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36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38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40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42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1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17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3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31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32"/>
        <v>1232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v>128</v>
      </c>
      <c r="JA57" s="122">
        <v>120</v>
      </c>
      <c r="JB57" s="132">
        <v>86</v>
      </c>
      <c r="JC57" s="36"/>
    </row>
    <row r="58" spans="1:263">
      <c r="A58" s="15" t="s">
        <v>349</v>
      </c>
      <c r="B58" s="39" t="s">
        <v>350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36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38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40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42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1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17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3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31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32"/>
        <v>9613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v>861</v>
      </c>
      <c r="JA58" s="122">
        <v>632</v>
      </c>
      <c r="JB58" s="132">
        <v>898</v>
      </c>
      <c r="JC58" s="36"/>
    </row>
    <row r="59" spans="1:263">
      <c r="A59" s="15" t="s">
        <v>351</v>
      </c>
      <c r="B59" s="39" t="s">
        <v>352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36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38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40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42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1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17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3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31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32"/>
        <v>1137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v>98</v>
      </c>
      <c r="JA59" s="122">
        <v>150</v>
      </c>
      <c r="JB59" s="132">
        <v>86</v>
      </c>
      <c r="JC59" s="36"/>
    </row>
    <row r="60" spans="1:263">
      <c r="A60" s="15" t="s">
        <v>353</v>
      </c>
      <c r="B60" s="39" t="s">
        <v>354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36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38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40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42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1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17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3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31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32"/>
        <v>1983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v>183</v>
      </c>
      <c r="JA60" s="122">
        <v>181</v>
      </c>
      <c r="JB60" s="132">
        <v>169</v>
      </c>
      <c r="JC60" s="36"/>
    </row>
    <row r="61" spans="1:263">
      <c r="A61" s="15" t="s">
        <v>355</v>
      </c>
      <c r="B61" s="39" t="s">
        <v>356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36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38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40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42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1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17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3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31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32"/>
        <v>455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v>65</v>
      </c>
      <c r="JA61" s="122">
        <v>48</v>
      </c>
      <c r="JB61" s="132">
        <v>38</v>
      </c>
      <c r="JC61" s="36"/>
    </row>
    <row r="62" spans="1:263">
      <c r="A62" s="15" t="s">
        <v>357</v>
      </c>
      <c r="B62" s="39" t="s">
        <v>358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36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38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40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42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1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17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3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31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32"/>
        <v>713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v>69</v>
      </c>
      <c r="JA62" s="122">
        <v>96</v>
      </c>
      <c r="JB62" s="132">
        <v>69</v>
      </c>
      <c r="JC62" s="36"/>
    </row>
    <row r="63" spans="1:263">
      <c r="A63" s="15" t="s">
        <v>359</v>
      </c>
      <c r="B63" s="39" t="s">
        <v>360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36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38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40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42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1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17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3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31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32"/>
        <v>279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v>55</v>
      </c>
      <c r="JA63" s="122">
        <v>30</v>
      </c>
      <c r="JB63" s="132">
        <v>23</v>
      </c>
      <c r="JC63" s="36"/>
    </row>
    <row r="64" spans="1:263">
      <c r="A64" s="15" t="s">
        <v>361</v>
      </c>
      <c r="B64" s="39" t="s">
        <v>362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36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38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40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42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1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17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3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31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32"/>
        <v>63001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v>5987</v>
      </c>
      <c r="JA64" s="122">
        <v>5671</v>
      </c>
      <c r="JB64" s="132">
        <v>5830</v>
      </c>
      <c r="JC64" s="36"/>
    </row>
    <row r="65" spans="1:264">
      <c r="A65" s="15" t="s">
        <v>363</v>
      </c>
      <c r="B65" s="39" t="s">
        <v>364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36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38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40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42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1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17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3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31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32"/>
        <v>31499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v>2568</v>
      </c>
      <c r="JA65" s="122">
        <v>2957</v>
      </c>
      <c r="JB65" s="132">
        <v>2968</v>
      </c>
      <c r="JC65" s="36"/>
    </row>
    <row r="66" spans="1:264">
      <c r="A66" s="15" t="s">
        <v>365</v>
      </c>
      <c r="B66" s="39" t="s">
        <v>366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36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38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40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42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1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17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3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31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32"/>
        <v>5673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v>610</v>
      </c>
      <c r="JA66" s="122">
        <v>645</v>
      </c>
      <c r="JB66" s="132">
        <v>519</v>
      </c>
      <c r="JC66" s="36"/>
    </row>
    <row r="67" spans="1:264">
      <c r="A67" s="15" t="s">
        <v>367</v>
      </c>
      <c r="B67" s="39" t="s">
        <v>368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36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38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40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42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1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17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3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31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32"/>
        <v>312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v>30</v>
      </c>
      <c r="JA67" s="122">
        <v>24</v>
      </c>
      <c r="JB67" s="132">
        <v>53</v>
      </c>
      <c r="JC67" s="36"/>
    </row>
    <row r="68" spans="1:264">
      <c r="A68" s="15" t="s">
        <v>369</v>
      </c>
      <c r="B68" s="39" t="s">
        <v>370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36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38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40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42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1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17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3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31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32"/>
        <v>1465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v>175</v>
      </c>
      <c r="JA68" s="122">
        <v>161</v>
      </c>
      <c r="JB68" s="132">
        <v>141</v>
      </c>
      <c r="JC68" s="36"/>
    </row>
    <row r="69" spans="1:264">
      <c r="A69" s="15" t="s">
        <v>322</v>
      </c>
      <c r="B69" s="39" t="s">
        <v>371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36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38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40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42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60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/>
      <c r="JA69" s="122"/>
      <c r="JB69" s="132"/>
      <c r="JC69" s="36"/>
    </row>
    <row r="70" spans="1:264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/>
      <c r="JA70" s="122"/>
      <c r="JB70" s="132"/>
      <c r="JC70" s="36"/>
    </row>
    <row r="71" spans="1:264" ht="17.25" thickBot="1">
      <c r="A71" s="9" t="s">
        <v>372</v>
      </c>
      <c r="B71" s="9" t="s">
        <v>373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61">SUM(EI73:EI129)</f>
        <v>65172</v>
      </c>
      <c r="EJ71" s="10">
        <f t="shared" si="61"/>
        <v>69980</v>
      </c>
      <c r="EK71" s="10">
        <f t="shared" si="61"/>
        <v>67537</v>
      </c>
      <c r="EL71" s="10">
        <f t="shared" si="61"/>
        <v>62521</v>
      </c>
      <c r="EM71" s="10">
        <f t="shared" si="61"/>
        <v>60461</v>
      </c>
      <c r="EN71" s="10">
        <f t="shared" si="61"/>
        <v>69417</v>
      </c>
      <c r="EO71" s="10">
        <f t="shared" si="61"/>
        <v>53656</v>
      </c>
      <c r="EP71" s="10">
        <f t="shared" si="61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62">SUM(EV73:EV129)</f>
        <v>69862</v>
      </c>
      <c r="EW71" s="10">
        <f t="shared" si="62"/>
        <v>69833</v>
      </c>
      <c r="EX71" s="10">
        <f t="shared" si="62"/>
        <v>69680</v>
      </c>
      <c r="EY71" s="10">
        <f t="shared" si="62"/>
        <v>63734</v>
      </c>
      <c r="EZ71" s="10">
        <f t="shared" si="62"/>
        <v>61450</v>
      </c>
      <c r="FA71" s="10">
        <f t="shared" si="62"/>
        <v>73222</v>
      </c>
      <c r="FB71" s="10">
        <f t="shared" si="62"/>
        <v>53451</v>
      </c>
      <c r="FC71" s="10">
        <f t="shared" si="62"/>
        <v>56723</v>
      </c>
      <c r="FD71" s="9">
        <f>SUM(FE71:FP71)</f>
        <v>751697</v>
      </c>
      <c r="FE71" s="10">
        <f t="shared" ref="FE71:FP71" si="63">SUM(FE73:FE129)</f>
        <v>53684</v>
      </c>
      <c r="FF71" s="10">
        <f t="shared" si="63"/>
        <v>50563</v>
      </c>
      <c r="FG71" s="10">
        <f t="shared" si="63"/>
        <v>64254</v>
      </c>
      <c r="FH71" s="10">
        <f t="shared" si="63"/>
        <v>64380</v>
      </c>
      <c r="FI71" s="10">
        <f t="shared" si="63"/>
        <v>67913</v>
      </c>
      <c r="FJ71" s="10">
        <f t="shared" si="63"/>
        <v>68721</v>
      </c>
      <c r="FK71" s="10">
        <f t="shared" si="63"/>
        <v>68670</v>
      </c>
      <c r="FL71" s="10">
        <f t="shared" si="63"/>
        <v>69868</v>
      </c>
      <c r="FM71" s="10">
        <f t="shared" si="63"/>
        <v>58516</v>
      </c>
      <c r="FN71" s="10">
        <f t="shared" si="63"/>
        <v>74359</v>
      </c>
      <c r="FO71" s="10">
        <f t="shared" si="63"/>
        <v>55122</v>
      </c>
      <c r="FP71" s="10">
        <f t="shared" si="63"/>
        <v>55647</v>
      </c>
      <c r="FQ71" s="9">
        <f>SUM(FR71:GC71)</f>
        <v>813860</v>
      </c>
      <c r="FR71" s="10">
        <f t="shared" ref="FR71:GC71" si="64">SUM(FR73:FR129)</f>
        <v>53839</v>
      </c>
      <c r="FS71" s="10">
        <f t="shared" si="64"/>
        <v>51756</v>
      </c>
      <c r="FT71" s="11">
        <f t="shared" si="64"/>
        <v>67540</v>
      </c>
      <c r="FU71" s="10">
        <f t="shared" si="64"/>
        <v>73194</v>
      </c>
      <c r="FV71" s="10">
        <f t="shared" si="64"/>
        <v>74590</v>
      </c>
      <c r="FW71" s="12">
        <f t="shared" si="64"/>
        <v>76890</v>
      </c>
      <c r="FX71" s="10">
        <f t="shared" si="64"/>
        <v>74410</v>
      </c>
      <c r="FY71" s="12">
        <f t="shared" si="64"/>
        <v>71714</v>
      </c>
      <c r="FZ71" s="10">
        <f t="shared" si="64"/>
        <v>71364</v>
      </c>
      <c r="GA71" s="12">
        <f t="shared" si="64"/>
        <v>80246</v>
      </c>
      <c r="GB71" s="10">
        <f t="shared" si="64"/>
        <v>62687</v>
      </c>
      <c r="GC71" s="10">
        <f t="shared" si="64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60"/>
        <v>876149</v>
      </c>
      <c r="GR71" s="10">
        <f t="shared" ref="GR71:HC71" si="65">SUM(GR73:GR129)</f>
        <v>58799</v>
      </c>
      <c r="GS71" s="10">
        <f t="shared" si="65"/>
        <v>60459</v>
      </c>
      <c r="GT71" s="10">
        <f t="shared" si="65"/>
        <v>69966</v>
      </c>
      <c r="GU71" s="10">
        <f t="shared" si="65"/>
        <v>81055</v>
      </c>
      <c r="GV71" s="10">
        <f t="shared" si="65"/>
        <v>81288</v>
      </c>
      <c r="GW71" s="10">
        <f t="shared" si="65"/>
        <v>80377</v>
      </c>
      <c r="GX71" s="10">
        <f t="shared" si="65"/>
        <v>76808</v>
      </c>
      <c r="GY71" s="10">
        <f t="shared" si="65"/>
        <v>74014</v>
      </c>
      <c r="GZ71" s="10">
        <f t="shared" si="65"/>
        <v>73705</v>
      </c>
      <c r="HA71" s="10">
        <f t="shared" si="65"/>
        <v>90282</v>
      </c>
      <c r="HB71" s="10">
        <f t="shared" si="65"/>
        <v>67685</v>
      </c>
      <c r="HC71" s="10">
        <f t="shared" si="65"/>
        <v>61711</v>
      </c>
      <c r="HD71" s="9">
        <f t="shared" ref="HD71:HD133" si="66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67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31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1031170</v>
      </c>
      <c r="IR71" s="9">
        <f>SUM(IR73:IR129)</f>
        <v>69862</v>
      </c>
      <c r="IS71" s="9">
        <f t="shared" ref="IS71:IZ71" si="68">SUM(IS73:IS128)</f>
        <v>65119</v>
      </c>
      <c r="IT71" s="9">
        <f t="shared" si="68"/>
        <v>88150</v>
      </c>
      <c r="IU71" s="9">
        <f t="shared" si="68"/>
        <v>102644</v>
      </c>
      <c r="IV71" s="9">
        <f t="shared" si="68"/>
        <v>103539</v>
      </c>
      <c r="IW71" s="9">
        <f t="shared" si="68"/>
        <v>109777</v>
      </c>
      <c r="IX71" s="9">
        <f t="shared" si="68"/>
        <v>101861</v>
      </c>
      <c r="IY71" s="9">
        <f t="shared" si="68"/>
        <v>92162</v>
      </c>
      <c r="IZ71" s="124">
        <f t="shared" si="68"/>
        <v>99676</v>
      </c>
      <c r="JA71" s="128">
        <f t="shared" ref="JA71" si="69">SUM(JA73:JA128)</f>
        <v>109407</v>
      </c>
      <c r="JB71" s="124">
        <f t="shared" ref="JB71" si="70">SUM(JB73:JB128)</f>
        <v>88973</v>
      </c>
      <c r="JC71" s="9"/>
    </row>
    <row r="72" spans="1:264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31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">
        <v>1270</v>
      </c>
      <c r="JA72" s="122" t="s">
        <v>1270</v>
      </c>
      <c r="JB72" s="132" t="s">
        <v>1270</v>
      </c>
      <c r="JC72" s="36"/>
      <c r="JD72" s="5"/>
    </row>
    <row r="73" spans="1:264">
      <c r="A73" s="50" t="s">
        <v>374</v>
      </c>
      <c r="B73" s="39" t="s">
        <v>375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71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72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73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74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60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66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67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31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32"/>
        <v>799589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v>75736</v>
      </c>
      <c r="JA73" s="122">
        <v>82885</v>
      </c>
      <c r="JB73" s="132">
        <v>67641</v>
      </c>
      <c r="JC73" s="36"/>
    </row>
    <row r="74" spans="1:264">
      <c r="A74" s="15" t="s">
        <v>376</v>
      </c>
      <c r="B74" s="39" t="s">
        <v>377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71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72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73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74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60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66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67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31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32"/>
        <v>162333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v>16147</v>
      </c>
      <c r="JA74" s="122">
        <v>18634</v>
      </c>
      <c r="JB74" s="132">
        <v>15281</v>
      </c>
      <c r="JC74" s="36"/>
    </row>
    <row r="75" spans="1:264">
      <c r="A75" s="15" t="s">
        <v>378</v>
      </c>
      <c r="B75" s="39" t="s">
        <v>379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71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72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73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74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60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66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67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31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32"/>
        <v>14329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v>1407</v>
      </c>
      <c r="JA75" s="122">
        <v>1516</v>
      </c>
      <c r="JB75" s="132">
        <v>1322</v>
      </c>
      <c r="JC75" s="36"/>
    </row>
    <row r="76" spans="1:264">
      <c r="A76" s="15" t="s">
        <v>380</v>
      </c>
      <c r="B76" s="39" t="s">
        <v>381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71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72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73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74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60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66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67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75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76">SUM(IR76:JC76)</f>
        <v>763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v>92</v>
      </c>
      <c r="JA76" s="122">
        <v>111</v>
      </c>
      <c r="JB76" s="132">
        <v>58</v>
      </c>
      <c r="JC76" s="36"/>
    </row>
    <row r="77" spans="1:264">
      <c r="A77" s="15" t="s">
        <v>382</v>
      </c>
      <c r="B77" s="39" t="s">
        <v>383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71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72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73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74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60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66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67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75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76"/>
        <v>3663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v>482</v>
      </c>
      <c r="JA77" s="122">
        <v>401</v>
      </c>
      <c r="JB77" s="132">
        <v>328</v>
      </c>
      <c r="JC77" s="36"/>
    </row>
    <row r="78" spans="1:264">
      <c r="A78" s="15" t="s">
        <v>384</v>
      </c>
      <c r="B78" s="39" t="s">
        <v>385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71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72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73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74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60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66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67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75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76"/>
        <v>149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v>11</v>
      </c>
      <c r="JA78" s="122">
        <v>24</v>
      </c>
      <c r="JB78" s="132">
        <v>12</v>
      </c>
      <c r="JC78" s="36"/>
    </row>
    <row r="79" spans="1:264">
      <c r="A79" s="15" t="s">
        <v>386</v>
      </c>
      <c r="B79" s="39" t="s">
        <v>387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71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72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73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74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60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66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67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75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76"/>
        <v>630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v>64</v>
      </c>
      <c r="JA79" s="122">
        <v>84</v>
      </c>
      <c r="JB79" s="132">
        <v>71</v>
      </c>
      <c r="JC79" s="36"/>
    </row>
    <row r="80" spans="1:264">
      <c r="A80" s="15" t="s">
        <v>388</v>
      </c>
      <c r="B80" s="39" t="s">
        <v>389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71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72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73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74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60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66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67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75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/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v>16</v>
      </c>
      <c r="JA80" s="122">
        <v>36</v>
      </c>
      <c r="JB80" s="132">
        <v>20</v>
      </c>
      <c r="JC80" s="36"/>
    </row>
    <row r="81" spans="1:263">
      <c r="A81" s="50" t="s">
        <v>390</v>
      </c>
      <c r="B81" s="39" t="s">
        <v>391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71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72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73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74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60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66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67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75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76"/>
        <v>716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v>101</v>
      </c>
      <c r="JA81" s="122">
        <v>86</v>
      </c>
      <c r="JB81" s="132">
        <v>30</v>
      </c>
      <c r="JC81" s="36"/>
    </row>
    <row r="82" spans="1:263">
      <c r="A82" s="15" t="s">
        <v>392</v>
      </c>
      <c r="B82" s="39" t="s">
        <v>393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71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72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73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74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60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66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67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75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76"/>
        <v>1474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v>177</v>
      </c>
      <c r="JA82" s="122">
        <v>193</v>
      </c>
      <c r="JB82" s="132">
        <v>131</v>
      </c>
      <c r="JC82" s="36"/>
    </row>
    <row r="83" spans="1:263">
      <c r="A83" s="15" t="s">
        <v>394</v>
      </c>
      <c r="B83" s="39" t="s">
        <v>395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71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72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73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74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60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66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67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75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76"/>
        <v>1485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v>197</v>
      </c>
      <c r="JA83" s="122">
        <v>203</v>
      </c>
      <c r="JB83" s="132">
        <v>85</v>
      </c>
      <c r="JC83" s="36"/>
    </row>
    <row r="84" spans="1:263">
      <c r="A84" s="15" t="s">
        <v>396</v>
      </c>
      <c r="B84" s="39" t="s">
        <v>397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71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72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73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74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60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66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67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75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76"/>
        <v>108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v>11</v>
      </c>
      <c r="JA84" s="122">
        <v>16</v>
      </c>
      <c r="JB84" s="132">
        <v>11</v>
      </c>
      <c r="JC84" s="36"/>
    </row>
    <row r="85" spans="1:263">
      <c r="A85" s="15" t="s">
        <v>398</v>
      </c>
      <c r="B85" s="39" t="s">
        <v>399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71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72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73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74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60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66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67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75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76"/>
        <v>529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v>59</v>
      </c>
      <c r="JA85" s="122">
        <v>56</v>
      </c>
      <c r="JB85" s="132">
        <v>20</v>
      </c>
      <c r="JC85" s="36"/>
    </row>
    <row r="86" spans="1:263">
      <c r="A86" s="15" t="s">
        <v>400</v>
      </c>
      <c r="B86" s="39" t="s">
        <v>401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71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72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73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74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60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66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67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75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76"/>
        <v>77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v>8</v>
      </c>
      <c r="JA86" s="122">
        <v>10</v>
      </c>
      <c r="JB86" s="132">
        <v>8</v>
      </c>
      <c r="JC86" s="36"/>
    </row>
    <row r="87" spans="1:263">
      <c r="A87" s="15" t="s">
        <v>402</v>
      </c>
      <c r="B87" s="39" t="s">
        <v>403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71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72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73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74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60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67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">
        <v>1270</v>
      </c>
      <c r="JA87" s="122" t="s">
        <v>1270</v>
      </c>
      <c r="JB87" s="132" t="s">
        <v>1270</v>
      </c>
      <c r="JC87" s="36"/>
    </row>
    <row r="88" spans="1:263">
      <c r="A88" s="15" t="s">
        <v>404</v>
      </c>
      <c r="B88" s="39" t="s">
        <v>405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71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72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73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74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60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66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67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75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76"/>
        <v>80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v>10</v>
      </c>
      <c r="JA88" s="122">
        <v>13</v>
      </c>
      <c r="JB88" s="132">
        <v>3</v>
      </c>
      <c r="JC88" s="36"/>
    </row>
    <row r="89" spans="1:263">
      <c r="A89" s="15" t="s">
        <v>406</v>
      </c>
      <c r="B89" s="39" t="s">
        <v>407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71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72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73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74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60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66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67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75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/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v>10</v>
      </c>
      <c r="JA89" s="122">
        <v>23</v>
      </c>
      <c r="JB89" s="132">
        <v>10</v>
      </c>
      <c r="JC89" s="36"/>
    </row>
    <row r="90" spans="1:263">
      <c r="A90" s="15" t="s">
        <v>408</v>
      </c>
      <c r="B90" s="39" t="s">
        <v>409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71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72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73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74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60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66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67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75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">
        <v>1270</v>
      </c>
      <c r="JA90" s="122" t="s">
        <v>1270</v>
      </c>
      <c r="JB90" s="132" t="s">
        <v>1270</v>
      </c>
      <c r="JC90" s="36"/>
    </row>
    <row r="91" spans="1:263">
      <c r="A91" s="15" t="s">
        <v>410</v>
      </c>
      <c r="B91" s="39" t="s">
        <v>411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71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72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73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74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60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66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67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75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76"/>
        <v>246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v>46</v>
      </c>
      <c r="JA91" s="122">
        <v>14</v>
      </c>
      <c r="JB91" s="132">
        <v>16</v>
      </c>
      <c r="JC91" s="36"/>
    </row>
    <row r="92" spans="1:263">
      <c r="A92" s="15" t="s">
        <v>412</v>
      </c>
      <c r="B92" s="39" t="s">
        <v>413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71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72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73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74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60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66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67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75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76"/>
        <v>87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v>4</v>
      </c>
      <c r="JA92" s="122">
        <v>9</v>
      </c>
      <c r="JB92" s="132" t="s">
        <v>1270</v>
      </c>
      <c r="JC92" s="36"/>
    </row>
    <row r="93" spans="1:263">
      <c r="A93" s="15" t="s">
        <v>414</v>
      </c>
      <c r="B93" s="39" t="s">
        <v>415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71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72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73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74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60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66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67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75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76"/>
        <v>1376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v>162</v>
      </c>
      <c r="JA93" s="122">
        <v>165</v>
      </c>
      <c r="JB93" s="132">
        <v>113</v>
      </c>
      <c r="JC93" s="36"/>
    </row>
    <row r="94" spans="1:263">
      <c r="A94" s="15" t="s">
        <v>416</v>
      </c>
      <c r="B94" s="39" t="s">
        <v>417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71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72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73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74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60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66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67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75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76"/>
        <v>991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v>122</v>
      </c>
      <c r="JA94" s="122">
        <v>158</v>
      </c>
      <c r="JB94" s="132">
        <v>99</v>
      </c>
      <c r="JC94" s="36"/>
    </row>
    <row r="95" spans="1:263">
      <c r="A95" s="15" t="s">
        <v>418</v>
      </c>
      <c r="B95" s="39" t="s">
        <v>419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71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72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73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74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60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66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67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75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76"/>
        <v>1236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v>153</v>
      </c>
      <c r="JA95" s="122">
        <v>189</v>
      </c>
      <c r="JB95" s="132">
        <v>108</v>
      </c>
      <c r="JC95" s="36"/>
    </row>
    <row r="96" spans="1:263">
      <c r="A96" s="15" t="s">
        <v>420</v>
      </c>
      <c r="B96" s="39" t="s">
        <v>421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71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72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73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74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60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67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">
        <v>1270</v>
      </c>
      <c r="JA96" s="122" t="s">
        <v>1270</v>
      </c>
      <c r="JB96" s="132" t="s">
        <v>1270</v>
      </c>
      <c r="JC96" s="36"/>
    </row>
    <row r="97" spans="1:263">
      <c r="A97" s="15" t="s">
        <v>422</v>
      </c>
      <c r="B97" s="39" t="s">
        <v>423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71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72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73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74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60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66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67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75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">
        <v>1270</v>
      </c>
      <c r="JA97" s="122" t="s">
        <v>1270</v>
      </c>
      <c r="JB97" s="132" t="s">
        <v>1270</v>
      </c>
      <c r="JC97" s="36"/>
    </row>
    <row r="98" spans="1:263">
      <c r="A98" s="15" t="s">
        <v>424</v>
      </c>
      <c r="B98" s="39" t="s">
        <v>425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71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72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73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74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60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66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67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">
        <v>1270</v>
      </c>
      <c r="JA98" s="122" t="s">
        <v>1270</v>
      </c>
      <c r="JB98" s="132" t="s">
        <v>1270</v>
      </c>
      <c r="JC98" s="36"/>
    </row>
    <row r="99" spans="1:263">
      <c r="A99" s="15" t="s">
        <v>426</v>
      </c>
      <c r="B99" s="39" t="s">
        <v>1269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71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72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73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74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60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67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77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">
        <v>1270</v>
      </c>
      <c r="JA99" s="122" t="s">
        <v>1270</v>
      </c>
      <c r="JB99" s="132" t="s">
        <v>1270</v>
      </c>
      <c r="JC99" s="36"/>
    </row>
    <row r="100" spans="1:263">
      <c r="A100" s="15" t="s">
        <v>427</v>
      </c>
      <c r="B100" s="39" t="s">
        <v>428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71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72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73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74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60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67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">
        <v>1270</v>
      </c>
      <c r="JA100" s="122" t="s">
        <v>1270</v>
      </c>
      <c r="JB100" s="132" t="s">
        <v>1270</v>
      </c>
      <c r="JC100" s="36"/>
    </row>
    <row r="101" spans="1:263">
      <c r="A101" s="15" t="s">
        <v>429</v>
      </c>
      <c r="B101" s="39" t="s">
        <v>430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71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72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73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74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60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66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67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75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76"/>
        <v>225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v>15</v>
      </c>
      <c r="JA101" s="122">
        <v>34</v>
      </c>
      <c r="JB101" s="132">
        <v>12</v>
      </c>
      <c r="JC101" s="36"/>
    </row>
    <row r="102" spans="1:263">
      <c r="A102" s="15" t="s">
        <v>431</v>
      </c>
      <c r="B102" s="39" t="s">
        <v>432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71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72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73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74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60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67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">
        <v>1270</v>
      </c>
      <c r="JA102" s="122" t="s">
        <v>1270</v>
      </c>
      <c r="JB102" s="132" t="s">
        <v>1270</v>
      </c>
      <c r="JC102" s="36"/>
    </row>
    <row r="103" spans="1:263">
      <c r="A103" s="15" t="s">
        <v>433</v>
      </c>
      <c r="B103" s="39" t="s">
        <v>434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71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72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73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74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60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67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">
        <v>1270</v>
      </c>
      <c r="JA103" s="122" t="s">
        <v>1270</v>
      </c>
      <c r="JB103" s="132" t="s">
        <v>1270</v>
      </c>
      <c r="JC103" s="36"/>
    </row>
    <row r="104" spans="1:263">
      <c r="A104" s="15" t="s">
        <v>435</v>
      </c>
      <c r="B104" s="39" t="s">
        <v>436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71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72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73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74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60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67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">
        <v>1270</v>
      </c>
      <c r="JA104" s="122" t="s">
        <v>1270</v>
      </c>
      <c r="JB104" s="132" t="s">
        <v>1270</v>
      </c>
      <c r="JC104" s="36"/>
    </row>
    <row r="105" spans="1:263">
      <c r="A105" s="15" t="s">
        <v>437</v>
      </c>
      <c r="B105" s="39" t="s">
        <v>438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71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72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73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74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60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66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67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75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76"/>
        <v>16450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v>1736</v>
      </c>
      <c r="JA105" s="122">
        <v>1747</v>
      </c>
      <c r="JB105" s="132">
        <v>1451</v>
      </c>
      <c r="JC105" s="36"/>
    </row>
    <row r="106" spans="1:263">
      <c r="A106" s="15" t="s">
        <v>439</v>
      </c>
      <c r="B106" s="39" t="s">
        <v>440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71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72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73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74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60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66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67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75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76"/>
        <v>4686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v>433</v>
      </c>
      <c r="JA106" s="122">
        <v>618</v>
      </c>
      <c r="JB106" s="132">
        <v>410</v>
      </c>
      <c r="JC106" s="36"/>
    </row>
    <row r="107" spans="1:263">
      <c r="A107" s="15" t="s">
        <v>441</v>
      </c>
      <c r="B107" s="39" t="s">
        <v>442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71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72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73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74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60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66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67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75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76"/>
        <v>4140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v>457</v>
      </c>
      <c r="JA107" s="122">
        <v>496</v>
      </c>
      <c r="JB107" s="132">
        <v>322</v>
      </c>
      <c r="JC107" s="36"/>
    </row>
    <row r="108" spans="1:263">
      <c r="A108" s="15" t="s">
        <v>443</v>
      </c>
      <c r="B108" s="39" t="s">
        <v>444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71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72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73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74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60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66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67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75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76"/>
        <v>386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v>43</v>
      </c>
      <c r="JA108" s="122">
        <v>35</v>
      </c>
      <c r="JB108" s="132">
        <v>32</v>
      </c>
      <c r="JC108" s="36"/>
    </row>
    <row r="109" spans="1:263">
      <c r="A109" s="15" t="s">
        <v>445</v>
      </c>
      <c r="B109" s="39" t="s">
        <v>446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71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72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73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74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60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66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67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75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76"/>
        <v>541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v>57</v>
      </c>
      <c r="JA109" s="122">
        <v>81</v>
      </c>
      <c r="JB109" s="132">
        <v>38</v>
      </c>
      <c r="JC109" s="36"/>
    </row>
    <row r="110" spans="1:263">
      <c r="A110" s="15" t="s">
        <v>447</v>
      </c>
      <c r="B110" s="39" t="s">
        <v>448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71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72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73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74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60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66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67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75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76"/>
        <v>4273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v>699</v>
      </c>
      <c r="JA110" s="122">
        <v>407</v>
      </c>
      <c r="JB110" s="132">
        <v>430</v>
      </c>
      <c r="JC110" s="36"/>
    </row>
    <row r="111" spans="1:263">
      <c r="A111" s="15" t="s">
        <v>449</v>
      </c>
      <c r="B111" s="39" t="s">
        <v>450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71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72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73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74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60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66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67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75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76"/>
        <v>1763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v>187</v>
      </c>
      <c r="JA111" s="122">
        <v>206</v>
      </c>
      <c r="JB111" s="132">
        <v>134</v>
      </c>
      <c r="JC111" s="36"/>
    </row>
    <row r="112" spans="1:263">
      <c r="A112" s="15" t="s">
        <v>451</v>
      </c>
      <c r="B112" s="39" t="s">
        <v>452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71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72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73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74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60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66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67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75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76"/>
        <v>631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v>76</v>
      </c>
      <c r="JA112" s="122">
        <v>83</v>
      </c>
      <c r="JB112" s="132">
        <v>46</v>
      </c>
      <c r="JC112" s="36"/>
    </row>
    <row r="113" spans="1:263">
      <c r="A113" s="15" t="s">
        <v>453</v>
      </c>
      <c r="B113" s="39" t="s">
        <v>454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71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72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73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74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60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66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67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75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76"/>
        <v>324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v>47</v>
      </c>
      <c r="JA113" s="122">
        <v>46</v>
      </c>
      <c r="JB113" s="132">
        <v>9</v>
      </c>
      <c r="JC113" s="36"/>
    </row>
    <row r="114" spans="1:263">
      <c r="A114" s="15" t="s">
        <v>455</v>
      </c>
      <c r="B114" s="39" t="s">
        <v>456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71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72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73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74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60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66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67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75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76"/>
        <v>5890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v>765</v>
      </c>
      <c r="JA114" s="122">
        <v>653</v>
      </c>
      <c r="JB114" s="132">
        <v>567</v>
      </c>
      <c r="JC114" s="36"/>
    </row>
    <row r="115" spans="1:263">
      <c r="A115" s="15" t="s">
        <v>457</v>
      </c>
      <c r="B115" s="39" t="s">
        <v>458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71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72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73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74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60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66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67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75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76"/>
        <v>1539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v>136</v>
      </c>
      <c r="JA115" s="122">
        <v>162</v>
      </c>
      <c r="JB115" s="132">
        <v>148</v>
      </c>
      <c r="JC115" s="36"/>
    </row>
    <row r="116" spans="1:263">
      <c r="A116" s="15" t="s">
        <v>459</v>
      </c>
      <c r="B116" s="39" t="s">
        <v>460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71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72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73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74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60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66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67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75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/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v>5</v>
      </c>
      <c r="JA116" s="122">
        <v>9</v>
      </c>
      <c r="JB116" s="132">
        <v>4</v>
      </c>
      <c r="JC116" s="36"/>
    </row>
    <row r="117" spans="1:263">
      <c r="A117" s="15" t="s">
        <v>461</v>
      </c>
      <c r="B117" s="39" t="s">
        <v>462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71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72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73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74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60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67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">
        <v>1270</v>
      </c>
      <c r="JA117" s="122" t="s">
        <v>1270</v>
      </c>
      <c r="JB117" s="132" t="s">
        <v>1270</v>
      </c>
      <c r="JC117" s="36"/>
    </row>
    <row r="118" spans="1:263">
      <c r="A118" s="15" t="s">
        <v>463</v>
      </c>
      <c r="B118" s="39" t="s">
        <v>464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71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72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73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74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60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66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67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75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76"/>
        <v>95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v>5</v>
      </c>
      <c r="JA118" s="122">
        <v>4</v>
      </c>
      <c r="JB118" s="132">
        <v>3</v>
      </c>
      <c r="JC118" s="36"/>
    </row>
    <row r="119" spans="1:263">
      <c r="A119" s="15" t="s">
        <v>465</v>
      </c>
      <c r="B119" s="39" t="s">
        <v>466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71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72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73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74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60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67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">
        <v>1270</v>
      </c>
      <c r="JA119" s="122" t="s">
        <v>1270</v>
      </c>
      <c r="JB119" s="132" t="s">
        <v>1270</v>
      </c>
      <c r="JC119" s="36"/>
    </row>
    <row r="120" spans="1:263">
      <c r="A120" s="15" t="s">
        <v>467</v>
      </c>
      <c r="B120" s="39" t="s">
        <v>467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67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">
        <v>1270</v>
      </c>
      <c r="JA120" s="122" t="s">
        <v>1270</v>
      </c>
      <c r="JB120" s="132" t="s">
        <v>1270</v>
      </c>
      <c r="JC120" s="36"/>
    </row>
    <row r="121" spans="1:263">
      <c r="A121" s="15" t="s">
        <v>468</v>
      </c>
      <c r="B121" s="39" t="s">
        <v>469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71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72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73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74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60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67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">
        <v>1270</v>
      </c>
      <c r="JA121" s="122" t="s">
        <v>1270</v>
      </c>
      <c r="JB121" s="132" t="s">
        <v>1270</v>
      </c>
      <c r="JC121" s="36"/>
    </row>
    <row r="122" spans="1:263">
      <c r="A122" s="15" t="s">
        <v>470</v>
      </c>
      <c r="B122" s="39" t="s">
        <v>471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71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72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73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74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60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67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">
        <v>1270</v>
      </c>
      <c r="JA122" s="122" t="s">
        <v>1270</v>
      </c>
      <c r="JB122" s="132" t="s">
        <v>1270</v>
      </c>
      <c r="JC122" s="36"/>
    </row>
    <row r="123" spans="1:263">
      <c r="A123" s="15" t="s">
        <v>472</v>
      </c>
      <c r="B123" s="39" t="s">
        <v>473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71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72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73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74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60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67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">
        <v>1270</v>
      </c>
      <c r="JA123" s="122" t="s">
        <v>1270</v>
      </c>
      <c r="JB123" s="132" t="s">
        <v>1270</v>
      </c>
      <c r="JC123" s="36"/>
    </row>
    <row r="124" spans="1:263">
      <c r="A124" s="15" t="s">
        <v>474</v>
      </c>
      <c r="B124" s="39" t="s">
        <v>475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71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72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73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74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60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67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">
        <v>1270</v>
      </c>
      <c r="JA124" s="122" t="s">
        <v>1270</v>
      </c>
      <c r="JB124" s="132" t="s">
        <v>1270</v>
      </c>
      <c r="JC124" s="36"/>
    </row>
    <row r="125" spans="1:263">
      <c r="A125" s="15" t="s">
        <v>476</v>
      </c>
      <c r="B125" s="39" t="s">
        <v>477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71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72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73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74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60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67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">
        <v>1270</v>
      </c>
      <c r="JA125" s="122" t="s">
        <v>1270</v>
      </c>
      <c r="JB125" s="132" t="s">
        <v>1270</v>
      </c>
      <c r="JC125" s="36"/>
    </row>
    <row r="126" spans="1:263">
      <c r="A126" s="15" t="s">
        <v>478</v>
      </c>
      <c r="B126" s="39" t="s">
        <v>479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71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72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73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74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60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67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">
        <v>1270</v>
      </c>
      <c r="JA126" s="122" t="s">
        <v>1270</v>
      </c>
      <c r="JB126" s="132" t="s">
        <v>1270</v>
      </c>
      <c r="JC126" s="36"/>
    </row>
    <row r="127" spans="1:263">
      <c r="A127" s="15" t="s">
        <v>480</v>
      </c>
      <c r="B127" s="39" t="s">
        <v>481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71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72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73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74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60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67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">
        <v>1270</v>
      </c>
      <c r="JA127" s="122" t="s">
        <v>1270</v>
      </c>
      <c r="JB127" s="132" t="s">
        <v>1270</v>
      </c>
      <c r="JC127" s="36"/>
    </row>
    <row r="128" spans="1:263">
      <c r="A128" s="60" t="s">
        <v>482</v>
      </c>
      <c r="B128" s="39" t="s">
        <v>483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71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72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73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74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60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67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">
        <v>1270</v>
      </c>
      <c r="JA128" s="122" t="s">
        <v>1270</v>
      </c>
      <c r="JB128" s="132" t="s">
        <v>1270</v>
      </c>
      <c r="JC128" s="36"/>
    </row>
    <row r="129" spans="1:263">
      <c r="A129" s="61" t="s">
        <v>484</v>
      </c>
      <c r="B129" s="39" t="s">
        <v>485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71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72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73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74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60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66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67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">
        <v>1270</v>
      </c>
      <c r="JA129" s="122" t="s">
        <v>1270</v>
      </c>
      <c r="JB129" s="132" t="s">
        <v>1270</v>
      </c>
      <c r="JC129" s="36"/>
    </row>
    <row r="130" spans="1:263" ht="17.25" thickBot="1">
      <c r="A130" s="9" t="s">
        <v>486</v>
      </c>
      <c r="B130" s="9" t="s">
        <v>487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78">SUM(CQ132:CQ192)-CQ180-CQ181</f>
        <v>498096</v>
      </c>
      <c r="CR130" s="10">
        <f t="shared" si="78"/>
        <v>40550</v>
      </c>
      <c r="CS130" s="10">
        <f t="shared" si="78"/>
        <v>37709</v>
      </c>
      <c r="CT130" s="10">
        <f t="shared" si="78"/>
        <v>41854</v>
      </c>
      <c r="CU130" s="10">
        <f t="shared" si="78"/>
        <v>44981</v>
      </c>
      <c r="CV130" s="10">
        <f t="shared" si="78"/>
        <v>42757</v>
      </c>
      <c r="CW130" s="10">
        <f t="shared" si="78"/>
        <v>40776</v>
      </c>
      <c r="CX130" s="10">
        <f t="shared" si="78"/>
        <v>40438</v>
      </c>
      <c r="CY130" s="10">
        <f t="shared" si="78"/>
        <v>39663</v>
      </c>
      <c r="CZ130" s="10">
        <f t="shared" si="78"/>
        <v>39188</v>
      </c>
      <c r="DA130" s="10">
        <f t="shared" si="78"/>
        <v>49321</v>
      </c>
      <c r="DB130" s="10">
        <f t="shared" si="78"/>
        <v>42865</v>
      </c>
      <c r="DC130" s="10">
        <f t="shared" si="78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79">SUM(ED132:ED179,ED182:ED187)</f>
        <v>559432</v>
      </c>
      <c r="EE130" s="10">
        <f t="shared" si="79"/>
        <v>43058</v>
      </c>
      <c r="EF130" s="10">
        <f t="shared" si="79"/>
        <v>36951</v>
      </c>
      <c r="EG130" s="10">
        <f t="shared" si="79"/>
        <v>48436</v>
      </c>
      <c r="EH130" s="10">
        <f t="shared" si="79"/>
        <v>49188</v>
      </c>
      <c r="EI130" s="10">
        <f t="shared" si="79"/>
        <v>47624</v>
      </c>
      <c r="EJ130" s="10">
        <f t="shared" si="79"/>
        <v>44015</v>
      </c>
      <c r="EK130" s="10">
        <f t="shared" si="79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71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80">SUM(EU132:EU179,EU182:EU187)</f>
        <v>50614</v>
      </c>
      <c r="EV130" s="10">
        <f t="shared" si="80"/>
        <v>48854</v>
      </c>
      <c r="EW130" s="10">
        <f t="shared" si="80"/>
        <v>49212</v>
      </c>
      <c r="EX130" s="10">
        <f t="shared" si="80"/>
        <v>52788</v>
      </c>
      <c r="EY130" s="10">
        <f t="shared" si="80"/>
        <v>50332</v>
      </c>
      <c r="EZ130" s="10">
        <f t="shared" si="80"/>
        <v>49616</v>
      </c>
      <c r="FA130" s="10">
        <f t="shared" si="80"/>
        <v>57466</v>
      </c>
      <c r="FB130" s="10">
        <f t="shared" si="80"/>
        <v>50028</v>
      </c>
      <c r="FC130" s="10">
        <f t="shared" si="80"/>
        <v>45203</v>
      </c>
      <c r="FD130" s="9">
        <f t="shared" si="72"/>
        <v>597762</v>
      </c>
      <c r="FE130" s="10">
        <f t="shared" ref="FE130:FJ130" si="81">SUM(FE132:FE179,FE182:FE187)</f>
        <v>49254</v>
      </c>
      <c r="FF130" s="10">
        <f t="shared" si="81"/>
        <v>44461</v>
      </c>
      <c r="FG130" s="10">
        <f t="shared" si="81"/>
        <v>55576</v>
      </c>
      <c r="FH130" s="10">
        <f t="shared" si="81"/>
        <v>49115</v>
      </c>
      <c r="FI130" s="10">
        <f t="shared" si="81"/>
        <v>48850</v>
      </c>
      <c r="FJ130" s="10">
        <f t="shared" si="81"/>
        <v>52045</v>
      </c>
      <c r="FK130" s="10">
        <f t="shared" ref="FK130:FP130" si="82">SUM(FK132:FK179,FK182:FK191)</f>
        <v>47748</v>
      </c>
      <c r="FL130" s="10">
        <f t="shared" si="82"/>
        <v>49664</v>
      </c>
      <c r="FM130" s="10">
        <f t="shared" si="82"/>
        <v>45223</v>
      </c>
      <c r="FN130" s="10">
        <f t="shared" si="82"/>
        <v>56093</v>
      </c>
      <c r="FO130" s="10">
        <f t="shared" si="82"/>
        <v>49421</v>
      </c>
      <c r="FP130" s="10">
        <f t="shared" si="82"/>
        <v>50312</v>
      </c>
      <c r="FQ130" s="9">
        <f t="shared" si="73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83">SUM(FV132:FV179,FV182:FV191)</f>
        <v>56233</v>
      </c>
      <c r="FW130" s="12">
        <f t="shared" si="83"/>
        <v>56562</v>
      </c>
      <c r="FX130" s="10">
        <f t="shared" si="83"/>
        <v>58074</v>
      </c>
      <c r="FY130" s="12">
        <f t="shared" si="83"/>
        <v>58215</v>
      </c>
      <c r="FZ130" s="10">
        <f t="shared" si="83"/>
        <v>52815</v>
      </c>
      <c r="GA130" s="12">
        <f t="shared" si="83"/>
        <v>69465</v>
      </c>
      <c r="GB130" s="10">
        <f t="shared" si="83"/>
        <v>56496</v>
      </c>
      <c r="GC130" s="10">
        <f t="shared" si="83"/>
        <v>43288</v>
      </c>
      <c r="GD130" s="9">
        <f t="shared" si="74"/>
        <v>681025</v>
      </c>
      <c r="GE130" s="10">
        <f t="shared" ref="GE130:GL130" si="84">SUM(GE132:GE179,GE182:GE191)</f>
        <v>49726</v>
      </c>
      <c r="GF130" s="10">
        <f t="shared" si="84"/>
        <v>47609</v>
      </c>
      <c r="GG130" s="10">
        <f t="shared" si="84"/>
        <v>59035</v>
      </c>
      <c r="GH130" s="10">
        <f t="shared" si="84"/>
        <v>58801</v>
      </c>
      <c r="GI130" s="10">
        <f t="shared" si="84"/>
        <v>58762</v>
      </c>
      <c r="GJ130" s="10">
        <f t="shared" si="84"/>
        <v>54380</v>
      </c>
      <c r="GK130" s="10">
        <f t="shared" si="84"/>
        <v>56778</v>
      </c>
      <c r="GL130" s="10">
        <f t="shared" si="84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60"/>
        <v>717314</v>
      </c>
      <c r="GR130" s="10">
        <f t="shared" ref="GR130:HA130" si="85">SUM(GR132:GR179,GR182:GR191)</f>
        <v>53026</v>
      </c>
      <c r="GS130" s="10">
        <f t="shared" si="85"/>
        <v>53020</v>
      </c>
      <c r="GT130" s="10">
        <f t="shared" si="85"/>
        <v>58305</v>
      </c>
      <c r="GU130" s="10">
        <f t="shared" si="85"/>
        <v>62755</v>
      </c>
      <c r="GV130" s="10">
        <f t="shared" si="85"/>
        <v>61423</v>
      </c>
      <c r="GW130" s="10">
        <f t="shared" si="85"/>
        <v>59491</v>
      </c>
      <c r="GX130" s="10">
        <f t="shared" si="85"/>
        <v>61209</v>
      </c>
      <c r="GY130" s="10">
        <f t="shared" si="85"/>
        <v>60853</v>
      </c>
      <c r="GZ130" s="10">
        <f t="shared" si="85"/>
        <v>60920</v>
      </c>
      <c r="HA130" s="10">
        <f t="shared" si="85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66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86">SUM(HS132:HS179,HS182:HS192)</f>
        <v>54975</v>
      </c>
      <c r="HT130" s="13">
        <f t="shared" si="86"/>
        <v>73272</v>
      </c>
      <c r="HU130" s="13">
        <f t="shared" si="86"/>
        <v>76690</v>
      </c>
      <c r="HV130" s="13">
        <f t="shared" si="86"/>
        <v>73554</v>
      </c>
      <c r="HW130" s="13">
        <f t="shared" si="86"/>
        <v>74808</v>
      </c>
      <c r="HX130" s="13">
        <f t="shared" si="86"/>
        <v>76260</v>
      </c>
      <c r="HY130" s="13">
        <f t="shared" si="86"/>
        <v>78713</v>
      </c>
      <c r="HZ130" s="13">
        <f t="shared" si="86"/>
        <v>75356</v>
      </c>
      <c r="IA130" s="13">
        <f t="shared" si="86"/>
        <v>82352</v>
      </c>
      <c r="IB130" s="13">
        <f t="shared" si="86"/>
        <v>68881</v>
      </c>
      <c r="IC130" s="13">
        <f t="shared" si="86"/>
        <v>53773</v>
      </c>
      <c r="ID130" s="9">
        <f t="shared" si="75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878496</v>
      </c>
      <c r="IR130" s="9">
        <f>SUM(IR131:IR179,IR182:IR191)</f>
        <v>60668</v>
      </c>
      <c r="IS130" s="9">
        <f t="shared" ref="IS130:IZ130" si="87">SUM(IS132:IS179,IS182:IS189)</f>
        <v>57073</v>
      </c>
      <c r="IT130" s="9">
        <f t="shared" si="87"/>
        <v>80279</v>
      </c>
      <c r="IU130" s="9">
        <f t="shared" si="87"/>
        <v>83119</v>
      </c>
      <c r="IV130" s="9">
        <f t="shared" si="87"/>
        <v>85149</v>
      </c>
      <c r="IW130" s="9">
        <f t="shared" si="87"/>
        <v>80062</v>
      </c>
      <c r="IX130" s="9">
        <f t="shared" si="87"/>
        <v>84081</v>
      </c>
      <c r="IY130" s="9">
        <f t="shared" si="87"/>
        <v>87018</v>
      </c>
      <c r="IZ130" s="124">
        <f t="shared" si="87"/>
        <v>84015</v>
      </c>
      <c r="JA130" s="128">
        <f t="shared" ref="JA130" si="88">SUM(JA132:JA179,JA182:JA189)</f>
        <v>97839</v>
      </c>
      <c r="JB130" s="124">
        <f t="shared" ref="JB130" si="89">SUM(JB132:JB179,JB182:JB189)</f>
        <v>79193</v>
      </c>
      <c r="JC130" s="9"/>
    </row>
    <row r="131" spans="1:263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67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">
        <v>1270</v>
      </c>
      <c r="JA131" s="122" t="s">
        <v>1270</v>
      </c>
      <c r="JB131" s="132" t="s">
        <v>1270</v>
      </c>
      <c r="JC131" s="36"/>
    </row>
    <row r="132" spans="1:263">
      <c r="A132" s="50" t="s">
        <v>488</v>
      </c>
      <c r="B132" s="39" t="s">
        <v>489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90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60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66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67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75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76"/>
        <v>126834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v>11922</v>
      </c>
      <c r="JA132" s="122">
        <v>13191</v>
      </c>
      <c r="JB132" s="132">
        <v>11412</v>
      </c>
      <c r="JC132" s="36"/>
    </row>
    <row r="133" spans="1:263">
      <c r="A133" s="15" t="s">
        <v>490</v>
      </c>
      <c r="B133" s="39" t="s">
        <v>491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90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91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66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67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75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76"/>
        <v>104192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v>10234</v>
      </c>
      <c r="JA133" s="122">
        <v>12225</v>
      </c>
      <c r="JB133" s="132">
        <v>8822</v>
      </c>
      <c r="JC133" s="36"/>
    </row>
    <row r="134" spans="1:263">
      <c r="A134" s="15" t="s">
        <v>492</v>
      </c>
      <c r="B134" s="39" t="s">
        <v>493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90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67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">
        <v>1270</v>
      </c>
      <c r="JA134" s="122" t="s">
        <v>1270</v>
      </c>
      <c r="JB134" s="132" t="s">
        <v>1270</v>
      </c>
      <c r="JC134" s="36"/>
    </row>
    <row r="135" spans="1:263">
      <c r="A135" s="15" t="s">
        <v>494</v>
      </c>
      <c r="B135" s="39" t="s">
        <v>495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92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90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93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94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91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95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96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75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76"/>
        <v>85881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v>7533</v>
      </c>
      <c r="JA135" s="122">
        <v>9858</v>
      </c>
      <c r="JB135" s="132">
        <v>7026</v>
      </c>
      <c r="JC135" s="36"/>
    </row>
    <row r="136" spans="1:263">
      <c r="A136" s="15" t="s">
        <v>496</v>
      </c>
      <c r="B136" s="39" t="s">
        <v>497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92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90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93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94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91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95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96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75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76"/>
        <v>31213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v>2926</v>
      </c>
      <c r="JA136" s="122">
        <v>3451</v>
      </c>
      <c r="JB136" s="132">
        <v>2829</v>
      </c>
      <c r="JC136" s="36"/>
    </row>
    <row r="137" spans="1:263">
      <c r="A137" s="15" t="s">
        <v>498</v>
      </c>
      <c r="B137" s="39" t="s">
        <v>499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92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90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93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94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91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95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96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75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76"/>
        <v>16471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v>1448</v>
      </c>
      <c r="JA137" s="122">
        <v>2000</v>
      </c>
      <c r="JB137" s="132">
        <v>1430</v>
      </c>
      <c r="JC137" s="36"/>
    </row>
    <row r="138" spans="1:263">
      <c r="A138" s="15" t="s">
        <v>500</v>
      </c>
      <c r="B138" s="39" t="s">
        <v>501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92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90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93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94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91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95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96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75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76"/>
        <v>13696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v>1264</v>
      </c>
      <c r="JA138" s="122">
        <v>1728</v>
      </c>
      <c r="JB138" s="132">
        <v>1137</v>
      </c>
      <c r="JC138" s="36"/>
    </row>
    <row r="139" spans="1:263">
      <c r="A139" s="15" t="s">
        <v>502</v>
      </c>
      <c r="B139" s="39" t="s">
        <v>503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92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90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93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94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91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95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96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75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76"/>
        <v>59994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v>6489</v>
      </c>
      <c r="JA139" s="122">
        <v>6345</v>
      </c>
      <c r="JB139" s="132">
        <v>5809</v>
      </c>
      <c r="JC139" s="36"/>
    </row>
    <row r="140" spans="1:263">
      <c r="A140" s="15" t="s">
        <v>504</v>
      </c>
      <c r="B140" s="39" t="s">
        <v>505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92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90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93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94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91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95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96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97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98">SUM(IR140:JC140)</f>
        <v>10797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v>935</v>
      </c>
      <c r="JA140" s="122">
        <v>1415</v>
      </c>
      <c r="JB140" s="132">
        <v>936</v>
      </c>
      <c r="JC140" s="36"/>
    </row>
    <row r="141" spans="1:263">
      <c r="A141" s="15" t="s">
        <v>506</v>
      </c>
      <c r="B141" s="39" t="s">
        <v>507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92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90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93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94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91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95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96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97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98"/>
        <v>16626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v>1444</v>
      </c>
      <c r="JA141" s="122">
        <v>1657</v>
      </c>
      <c r="JB141" s="132">
        <v>1412</v>
      </c>
      <c r="JC141" s="36"/>
    </row>
    <row r="142" spans="1:263">
      <c r="A142" s="15" t="s">
        <v>508</v>
      </c>
      <c r="B142" s="39" t="s">
        <v>509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92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90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93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94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91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95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96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97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98"/>
        <v>10513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v>1069</v>
      </c>
      <c r="JA142" s="122">
        <v>1319</v>
      </c>
      <c r="JB142" s="132">
        <v>870</v>
      </c>
      <c r="JC142" s="36"/>
    </row>
    <row r="143" spans="1:263">
      <c r="A143" s="15" t="s">
        <v>510</v>
      </c>
      <c r="B143" s="39" t="s">
        <v>511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92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90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93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94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91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95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96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97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98"/>
        <v>10611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v>1001</v>
      </c>
      <c r="JA143" s="122">
        <v>1199</v>
      </c>
      <c r="JB143" s="132">
        <v>1002</v>
      </c>
      <c r="JC143" s="36"/>
    </row>
    <row r="144" spans="1:263">
      <c r="A144" s="15" t="s">
        <v>512</v>
      </c>
      <c r="B144" s="39" t="s">
        <v>513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92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90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93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94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91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95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96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97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98"/>
        <v>21853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v>2136</v>
      </c>
      <c r="JA144" s="122">
        <v>2412</v>
      </c>
      <c r="JB144" s="132">
        <v>1998</v>
      </c>
      <c r="JC144" s="36"/>
    </row>
    <row r="145" spans="1:263">
      <c r="A145" s="15" t="s">
        <v>514</v>
      </c>
      <c r="B145" s="39" t="s">
        <v>515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92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90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93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94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91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95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96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97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98"/>
        <v>10148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v>861</v>
      </c>
      <c r="JA145" s="122">
        <v>1146</v>
      </c>
      <c r="JB145" s="132">
        <v>948</v>
      </c>
      <c r="JC145" s="36"/>
    </row>
    <row r="146" spans="1:263">
      <c r="A146" s="15" t="s">
        <v>516</v>
      </c>
      <c r="B146" s="39" t="s">
        <v>517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92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90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93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94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91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95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96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97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98"/>
        <v>10721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v>990</v>
      </c>
      <c r="JA146" s="122">
        <v>1248</v>
      </c>
      <c r="JB146" s="132">
        <v>1020</v>
      </c>
      <c r="JC146" s="36"/>
    </row>
    <row r="147" spans="1:263">
      <c r="A147" s="15" t="s">
        <v>518</v>
      </c>
      <c r="B147" s="39" t="s">
        <v>519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92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90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93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94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91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95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96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97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98"/>
        <v>11611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v>1037</v>
      </c>
      <c r="JA147" s="122">
        <v>1296</v>
      </c>
      <c r="JB147" s="132">
        <v>1027</v>
      </c>
      <c r="JC147" s="36"/>
    </row>
    <row r="148" spans="1:263">
      <c r="A148" s="15" t="s">
        <v>520</v>
      </c>
      <c r="B148" s="39" t="s">
        <v>521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92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90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93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94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91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95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96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97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98"/>
        <v>7258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v>729</v>
      </c>
      <c r="JA148" s="122">
        <v>754</v>
      </c>
      <c r="JB148" s="132">
        <v>638</v>
      </c>
      <c r="JC148" s="36"/>
    </row>
    <row r="149" spans="1:263">
      <c r="A149" s="15" t="s">
        <v>522</v>
      </c>
      <c r="B149" s="39" t="s">
        <v>523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92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90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93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94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91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95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96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97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98"/>
        <v>581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v>34</v>
      </c>
      <c r="JA149" s="122">
        <v>75</v>
      </c>
      <c r="JB149" s="132">
        <v>35</v>
      </c>
      <c r="JC149" s="36"/>
    </row>
    <row r="150" spans="1:263">
      <c r="A150" s="15" t="s">
        <v>524</v>
      </c>
      <c r="B150" s="39" t="s">
        <v>525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92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90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93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94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91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95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96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97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/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v>2</v>
      </c>
      <c r="JA150" s="122">
        <v>1</v>
      </c>
      <c r="JB150" s="132">
        <v>0</v>
      </c>
      <c r="JC150" s="36"/>
    </row>
    <row r="151" spans="1:263">
      <c r="A151" s="15" t="s">
        <v>526</v>
      </c>
      <c r="B151" s="39" t="s">
        <v>527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92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90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93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94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91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95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96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97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98"/>
        <v>259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v>73</v>
      </c>
      <c r="JA151" s="122">
        <v>17</v>
      </c>
      <c r="JB151" s="132">
        <v>29</v>
      </c>
      <c r="JC151" s="36"/>
    </row>
    <row r="152" spans="1:263">
      <c r="A152" s="15" t="s">
        <v>528</v>
      </c>
      <c r="B152" s="39" t="s">
        <v>529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92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90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93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94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91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95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96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97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98"/>
        <v>479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v>50</v>
      </c>
      <c r="JA152" s="122">
        <v>52</v>
      </c>
      <c r="JB152" s="132">
        <v>61</v>
      </c>
      <c r="JC152" s="36"/>
    </row>
    <row r="153" spans="1:263">
      <c r="A153" s="15" t="s">
        <v>530</v>
      </c>
      <c r="B153" s="39" t="s">
        <v>531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92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90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93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94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91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95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96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97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98"/>
        <v>72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v>10</v>
      </c>
      <c r="JA153" s="122">
        <v>6</v>
      </c>
      <c r="JB153" s="132">
        <v>5</v>
      </c>
      <c r="JC153" s="36"/>
    </row>
    <row r="154" spans="1:263">
      <c r="A154" s="15" t="s">
        <v>532</v>
      </c>
      <c r="B154" s="39" t="s">
        <v>533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92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90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93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94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91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95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96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97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/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v>1</v>
      </c>
      <c r="JA154" s="122">
        <v>2</v>
      </c>
      <c r="JB154" s="132" t="s">
        <v>1270</v>
      </c>
      <c r="JC154" s="36"/>
    </row>
    <row r="155" spans="1:263">
      <c r="A155" s="50" t="s">
        <v>534</v>
      </c>
      <c r="B155" s="39" t="s">
        <v>535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92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90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93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94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91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96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">
        <v>1270</v>
      </c>
      <c r="JA155" s="122" t="s">
        <v>1270</v>
      </c>
      <c r="JB155" s="132" t="s">
        <v>1270</v>
      </c>
      <c r="JC155" s="36"/>
    </row>
    <row r="156" spans="1:263">
      <c r="A156" s="15" t="s">
        <v>536</v>
      </c>
      <c r="B156" s="39" t="s">
        <v>537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92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90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93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94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91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96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97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">
        <v>1270</v>
      </c>
      <c r="JA156" s="122" t="s">
        <v>1270</v>
      </c>
      <c r="JB156" s="132" t="s">
        <v>1270</v>
      </c>
      <c r="JC156" s="36"/>
    </row>
    <row r="157" spans="1:263">
      <c r="A157" s="15" t="s">
        <v>538</v>
      </c>
      <c r="B157" s="39" t="s">
        <v>539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540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92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90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93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94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91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95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96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97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/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v>24</v>
      </c>
      <c r="JA157" s="122">
        <v>1</v>
      </c>
      <c r="JB157" s="132">
        <v>1</v>
      </c>
      <c r="JC157" s="36"/>
    </row>
    <row r="158" spans="1:263">
      <c r="A158" s="15" t="s">
        <v>541</v>
      </c>
      <c r="B158" s="39" t="s">
        <v>542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92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90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93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94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91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95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96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97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98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">
        <v>1270</v>
      </c>
      <c r="JA158" s="122">
        <v>2</v>
      </c>
      <c r="JB158" s="132">
        <v>5</v>
      </c>
      <c r="JC158" s="36"/>
    </row>
    <row r="159" spans="1:263">
      <c r="A159" s="15" t="s">
        <v>543</v>
      </c>
      <c r="B159" s="39" t="s">
        <v>544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92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90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93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94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91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96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">
        <v>1270</v>
      </c>
      <c r="JA159" s="122" t="s">
        <v>1270</v>
      </c>
      <c r="JB159" s="132" t="s">
        <v>1270</v>
      </c>
      <c r="JC159" s="36"/>
    </row>
    <row r="160" spans="1:263">
      <c r="A160" s="15" t="s">
        <v>545</v>
      </c>
      <c r="B160" s="39" t="s">
        <v>546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92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90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93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94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91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95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96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97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98"/>
        <v>2052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v>245</v>
      </c>
      <c r="JA160" s="122">
        <v>257</v>
      </c>
      <c r="JB160" s="132">
        <v>172</v>
      </c>
      <c r="JC160" s="36"/>
    </row>
    <row r="161" spans="1:263">
      <c r="A161" s="15" t="s">
        <v>547</v>
      </c>
      <c r="B161" s="39" t="s">
        <v>548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92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90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93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94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91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95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96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97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98"/>
        <v>2069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v>304</v>
      </c>
      <c r="JA161" s="122">
        <v>206</v>
      </c>
      <c r="JB161" s="132">
        <v>161</v>
      </c>
      <c r="JC161" s="36"/>
    </row>
    <row r="162" spans="1:263">
      <c r="A162" s="15" t="s">
        <v>549</v>
      </c>
      <c r="B162" s="39" t="s">
        <v>550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92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90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93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94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91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95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96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97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98"/>
        <v>898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v>125</v>
      </c>
      <c r="JA162" s="122">
        <v>115</v>
      </c>
      <c r="JB162" s="132">
        <v>77</v>
      </c>
      <c r="JC162" s="36"/>
    </row>
    <row r="163" spans="1:263">
      <c r="A163" s="15" t="s">
        <v>551</v>
      </c>
      <c r="B163" s="39" t="s">
        <v>552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92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90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93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94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91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95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96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97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98"/>
        <v>293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v>45</v>
      </c>
      <c r="JA163" s="122">
        <v>40</v>
      </c>
      <c r="JB163" s="132">
        <v>25</v>
      </c>
      <c r="JC163" s="36"/>
    </row>
    <row r="164" spans="1:263">
      <c r="A164" s="15" t="s">
        <v>553</v>
      </c>
      <c r="B164" s="39" t="s">
        <v>554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92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90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93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94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91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95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96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97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98"/>
        <v>1131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v>106</v>
      </c>
      <c r="JA164" s="122">
        <v>147</v>
      </c>
      <c r="JB164" s="132">
        <v>108</v>
      </c>
      <c r="JC164" s="36"/>
    </row>
    <row r="165" spans="1:263">
      <c r="A165" s="15" t="s">
        <v>555</v>
      </c>
      <c r="B165" s="39" t="s">
        <v>556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92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90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93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94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91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95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96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97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98"/>
        <v>8011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v>1039</v>
      </c>
      <c r="JA165" s="122">
        <v>842</v>
      </c>
      <c r="JB165" s="132">
        <v>697</v>
      </c>
      <c r="JC165" s="36"/>
    </row>
    <row r="166" spans="1:263">
      <c r="A166" s="50" t="s">
        <v>557</v>
      </c>
      <c r="B166" s="39" t="s">
        <v>558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92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90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93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94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91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95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96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97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98"/>
        <v>518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v>73</v>
      </c>
      <c r="JA166" s="122">
        <v>56</v>
      </c>
      <c r="JB166" s="132">
        <v>91</v>
      </c>
      <c r="JC166" s="36"/>
    </row>
    <row r="167" spans="1:263">
      <c r="A167" s="15" t="s">
        <v>559</v>
      </c>
      <c r="B167" s="39" t="s">
        <v>560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92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90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93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94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91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95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96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97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98"/>
        <v>176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v>20</v>
      </c>
      <c r="JA167" s="122">
        <v>29</v>
      </c>
      <c r="JB167" s="132">
        <v>3</v>
      </c>
      <c r="JC167" s="36"/>
    </row>
    <row r="168" spans="1:263">
      <c r="A168" s="50" t="s">
        <v>561</v>
      </c>
      <c r="B168" s="39" t="s">
        <v>562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92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90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93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94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91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95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96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97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/>
      <c r="IR168" s="36"/>
      <c r="IS168" s="36"/>
      <c r="IT168" s="36"/>
      <c r="IU168" s="36"/>
      <c r="IV168" s="36"/>
      <c r="IW168" s="36"/>
      <c r="IX168" s="36"/>
      <c r="IY168" s="36"/>
      <c r="IZ168" s="130">
        <v>1</v>
      </c>
      <c r="JA168" s="122" t="s">
        <v>1270</v>
      </c>
      <c r="JB168" s="132" t="s">
        <v>1270</v>
      </c>
      <c r="JC168" s="36"/>
    </row>
    <row r="169" spans="1:263">
      <c r="A169" s="15" t="s">
        <v>563</v>
      </c>
      <c r="B169" s="39" t="s">
        <v>564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92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90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93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94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91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95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96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97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98"/>
        <v>2531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v>364</v>
      </c>
      <c r="JA169" s="122">
        <v>272</v>
      </c>
      <c r="JB169" s="132">
        <v>344</v>
      </c>
      <c r="JC169" s="36"/>
    </row>
    <row r="170" spans="1:263">
      <c r="A170" s="15" t="s">
        <v>565</v>
      </c>
      <c r="B170" s="39" t="s">
        <v>566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92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90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93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94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91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95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96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97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98"/>
        <v>6135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v>776</v>
      </c>
      <c r="JA170" s="122">
        <v>789</v>
      </c>
      <c r="JB170" s="132">
        <v>726</v>
      </c>
      <c r="JC170" s="36"/>
    </row>
    <row r="171" spans="1:263">
      <c r="A171" s="15" t="s">
        <v>567</v>
      </c>
      <c r="B171" s="39" t="s">
        <v>568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92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90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93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94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91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95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96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97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/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v>10</v>
      </c>
      <c r="JA171" s="122">
        <v>7</v>
      </c>
      <c r="JB171" s="132" t="s">
        <v>1270</v>
      </c>
      <c r="JC171" s="36"/>
    </row>
    <row r="172" spans="1:263">
      <c r="A172" s="15" t="s">
        <v>569</v>
      </c>
      <c r="B172" s="39" t="s">
        <v>570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92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90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93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94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91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95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96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97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98"/>
        <v>16400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v>1784</v>
      </c>
      <c r="JA172" s="122">
        <v>1821</v>
      </c>
      <c r="JB172" s="132">
        <v>1324</v>
      </c>
      <c r="JC172" s="36"/>
    </row>
    <row r="173" spans="1:263">
      <c r="A173" s="15" t="s">
        <v>571</v>
      </c>
      <c r="B173" s="39" t="s">
        <v>572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92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90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93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94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91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95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96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97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98"/>
        <v>9722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v>898</v>
      </c>
      <c r="JA173" s="122">
        <v>1094</v>
      </c>
      <c r="JB173" s="132">
        <v>843</v>
      </c>
      <c r="JC173" s="36"/>
    </row>
    <row r="174" spans="1:263">
      <c r="A174" s="15" t="s">
        <v>573</v>
      </c>
      <c r="B174" s="39" t="s">
        <v>574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92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90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93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94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91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95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96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97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98"/>
        <v>2527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v>277</v>
      </c>
      <c r="JA174" s="122">
        <v>285</v>
      </c>
      <c r="JB174" s="132">
        <v>213</v>
      </c>
      <c r="JC174" s="36"/>
    </row>
    <row r="175" spans="1:263">
      <c r="A175" s="15" t="s">
        <v>575</v>
      </c>
      <c r="B175" s="39" t="s">
        <v>576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92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90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93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94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91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95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96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97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98"/>
        <v>9422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v>977</v>
      </c>
      <c r="JA175" s="122">
        <v>946</v>
      </c>
      <c r="JB175" s="132">
        <v>788</v>
      </c>
      <c r="JC175" s="36"/>
    </row>
    <row r="176" spans="1:263">
      <c r="A176" s="15" t="s">
        <v>577</v>
      </c>
      <c r="B176" s="39" t="s">
        <v>578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92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90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93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94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91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95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96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97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98"/>
        <v>15423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v>1554</v>
      </c>
      <c r="JA176" s="122">
        <v>2199</v>
      </c>
      <c r="JB176" s="132">
        <v>1832</v>
      </c>
      <c r="JC176" s="36"/>
    </row>
    <row r="177" spans="1:263">
      <c r="A177" s="15" t="s">
        <v>579</v>
      </c>
      <c r="B177" s="39" t="s">
        <v>580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92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90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93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94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91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95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96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97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98"/>
        <v>4398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v>468</v>
      </c>
      <c r="JA177" s="122">
        <v>603</v>
      </c>
      <c r="JB177" s="132">
        <v>398</v>
      </c>
      <c r="JC177" s="36"/>
    </row>
    <row r="178" spans="1:263">
      <c r="A178" s="15" t="s">
        <v>581</v>
      </c>
      <c r="B178" s="39" t="s">
        <v>582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92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90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93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94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91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95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96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97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98"/>
        <v>364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v>60</v>
      </c>
      <c r="JA178" s="122">
        <v>44</v>
      </c>
      <c r="JB178" s="132">
        <v>22</v>
      </c>
      <c r="JC178" s="36"/>
    </row>
    <row r="179" spans="1:263">
      <c r="A179" s="15" t="s">
        <v>583</v>
      </c>
      <c r="B179" s="39" t="s">
        <v>584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92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90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93"/>
        <v>150730</v>
      </c>
      <c r="FR179" s="25">
        <f t="shared" ref="FR179:GC179" si="99">SUM(FR180:FR181)</f>
        <v>10873</v>
      </c>
      <c r="FS179" s="25">
        <f t="shared" si="99"/>
        <v>8674</v>
      </c>
      <c r="FT179" s="33">
        <f t="shared" si="99"/>
        <v>10597</v>
      </c>
      <c r="FU179" s="25">
        <f t="shared" si="99"/>
        <v>11011</v>
      </c>
      <c r="FV179" s="25">
        <f t="shared" si="99"/>
        <v>14063</v>
      </c>
      <c r="FW179" s="33">
        <f t="shared" si="99"/>
        <v>15969</v>
      </c>
      <c r="FX179" s="25">
        <f t="shared" si="99"/>
        <v>14917</v>
      </c>
      <c r="FY179" s="25">
        <f t="shared" si="99"/>
        <v>13073</v>
      </c>
      <c r="FZ179" s="25">
        <f t="shared" si="99"/>
        <v>10723</v>
      </c>
      <c r="GA179" s="33">
        <f t="shared" si="99"/>
        <v>16069</v>
      </c>
      <c r="GB179" s="25">
        <f t="shared" si="99"/>
        <v>12790</v>
      </c>
      <c r="GC179" s="25">
        <f t="shared" si="99"/>
        <v>11971</v>
      </c>
      <c r="GD179" s="16">
        <f t="shared" si="94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91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95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96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97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98"/>
        <v>214241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130">
        <v>19389</v>
      </c>
      <c r="JA179" s="122">
        <v>23296</v>
      </c>
      <c r="JB179" s="132">
        <v>19992</v>
      </c>
      <c r="JC179" s="36"/>
    </row>
    <row r="180" spans="1:263">
      <c r="A180" s="15" t="s">
        <v>585</v>
      </c>
      <c r="B180" s="39" t="s">
        <v>586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92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90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93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94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91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95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96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97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98"/>
        <v>213986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v>19367</v>
      </c>
      <c r="JA180" s="122">
        <v>23263</v>
      </c>
      <c r="JB180" s="132">
        <v>19961</v>
      </c>
      <c r="JC180" s="36"/>
    </row>
    <row r="181" spans="1:263">
      <c r="A181" s="15" t="s">
        <v>587</v>
      </c>
      <c r="B181" s="39" t="s">
        <v>588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92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90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93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94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91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95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96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97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98"/>
        <v>255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v>22</v>
      </c>
      <c r="JA181" s="122">
        <v>33</v>
      </c>
      <c r="JB181" s="132">
        <v>31</v>
      </c>
      <c r="JC181" s="36"/>
    </row>
    <row r="182" spans="1:263">
      <c r="A182" s="15" t="s">
        <v>589</v>
      </c>
      <c r="B182" s="39" t="s">
        <v>590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92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90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93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94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91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95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96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97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98"/>
        <v>28471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v>2898</v>
      </c>
      <c r="JA182" s="122">
        <v>2957</v>
      </c>
      <c r="JB182" s="132">
        <v>2517</v>
      </c>
      <c r="JC182" s="36"/>
    </row>
    <row r="183" spans="1:263">
      <c r="A183" s="15" t="s">
        <v>591</v>
      </c>
      <c r="B183" s="39" t="s">
        <v>592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92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90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93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94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91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95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96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97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98"/>
        <v>1408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v>160</v>
      </c>
      <c r="JA183" s="122">
        <v>152</v>
      </c>
      <c r="JB183" s="132">
        <v>127</v>
      </c>
      <c r="JC183" s="36"/>
    </row>
    <row r="184" spans="1:263">
      <c r="A184" s="15" t="s">
        <v>593</v>
      </c>
      <c r="B184" s="39" t="s">
        <v>594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92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90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93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94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91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95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96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97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98"/>
        <v>581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v>65</v>
      </c>
      <c r="JA184" s="122">
        <v>88</v>
      </c>
      <c r="JB184" s="132">
        <v>96</v>
      </c>
      <c r="JC184" s="36"/>
    </row>
    <row r="185" spans="1:263">
      <c r="A185" s="15" t="s">
        <v>595</v>
      </c>
      <c r="B185" s="39" t="s">
        <v>596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92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90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93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94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91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95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96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97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98"/>
        <v>261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v>24</v>
      </c>
      <c r="JA185" s="122">
        <v>41</v>
      </c>
      <c r="JB185" s="132">
        <v>19</v>
      </c>
      <c r="JC185" s="36"/>
    </row>
    <row r="186" spans="1:263">
      <c r="A186" s="15" t="s">
        <v>597</v>
      </c>
      <c r="B186" s="39" t="s">
        <v>598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92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90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93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94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91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95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96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97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98"/>
        <v>757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v>74</v>
      </c>
      <c r="JA186" s="122">
        <v>85</v>
      </c>
      <c r="JB186" s="132">
        <v>89</v>
      </c>
      <c r="JC186" s="36"/>
    </row>
    <row r="187" spans="1:263">
      <c r="A187" s="15" t="s">
        <v>599</v>
      </c>
      <c r="B187" s="39" t="s">
        <v>600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92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90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93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94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91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95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96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97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98"/>
        <v>752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v>67</v>
      </c>
      <c r="JA187" s="122">
        <v>68</v>
      </c>
      <c r="JB187" s="132">
        <v>76</v>
      </c>
      <c r="JC187" s="36"/>
    </row>
    <row r="188" spans="1:263">
      <c r="A188" s="15" t="s">
        <v>601</v>
      </c>
      <c r="B188" s="39" t="s">
        <v>602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92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90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93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94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91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96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">
        <v>1270</v>
      </c>
      <c r="JA188" s="122" t="s">
        <v>1270</v>
      </c>
      <c r="JB188" s="132" t="s">
        <v>1270</v>
      </c>
      <c r="JC188" s="36"/>
    </row>
    <row r="189" spans="1:263">
      <c r="A189" s="50" t="s">
        <v>603</v>
      </c>
      <c r="B189" s="39" t="s">
        <v>1268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92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90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93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94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91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95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96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98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">
        <v>1270</v>
      </c>
      <c r="JA189" s="122" t="s">
        <v>1270</v>
      </c>
      <c r="JB189" s="132">
        <v>1</v>
      </c>
      <c r="JC189" s="36"/>
    </row>
    <row r="190" spans="1:263">
      <c r="A190" s="50" t="s">
        <v>604</v>
      </c>
      <c r="B190" s="15" t="s">
        <v>605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91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96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">
        <v>1270</v>
      </c>
      <c r="JA190" s="122" t="s">
        <v>1270</v>
      </c>
      <c r="JB190" s="132" t="s">
        <v>1270</v>
      </c>
      <c r="JC190" s="36"/>
    </row>
    <row r="191" spans="1:263">
      <c r="A191" s="15" t="s">
        <v>322</v>
      </c>
      <c r="B191" s="15" t="s">
        <v>606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92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90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93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94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91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96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97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">
        <v>1270</v>
      </c>
      <c r="JA191" s="122" t="s">
        <v>1270</v>
      </c>
      <c r="JB191" s="132" t="s">
        <v>1270</v>
      </c>
      <c r="JC191" s="36"/>
    </row>
    <row r="192" spans="1:263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96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">
        <v>1270</v>
      </c>
      <c r="JA192" s="122" t="s">
        <v>1270</v>
      </c>
      <c r="JB192" s="132" t="s">
        <v>1270</v>
      </c>
      <c r="JC192" s="36"/>
    </row>
    <row r="193" spans="1:263" ht="17.25" thickBot="1">
      <c r="A193" s="9" t="s">
        <v>607</v>
      </c>
      <c r="B193" s="9" t="s">
        <v>608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00">SUM(EK195:EK224)</f>
        <v>8752</v>
      </c>
      <c r="EL193" s="10">
        <f t="shared" si="100"/>
        <v>8299</v>
      </c>
      <c r="EM193" s="10">
        <f t="shared" si="100"/>
        <v>10875</v>
      </c>
      <c r="EN193" s="10">
        <f t="shared" si="100"/>
        <v>10169</v>
      </c>
      <c r="EO193" s="10">
        <f t="shared" si="100"/>
        <v>8529</v>
      </c>
      <c r="EP193" s="10">
        <f t="shared" si="100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01">SUM(EU195:EU224)</f>
        <v>12175</v>
      </c>
      <c r="EV193" s="10">
        <f t="shared" si="101"/>
        <v>11066</v>
      </c>
      <c r="EW193" s="10">
        <f t="shared" si="101"/>
        <v>12496</v>
      </c>
      <c r="EX193" s="10">
        <f t="shared" si="101"/>
        <v>10569</v>
      </c>
      <c r="EY193" s="10">
        <f t="shared" si="101"/>
        <v>9919</v>
      </c>
      <c r="EZ193" s="10">
        <f t="shared" si="101"/>
        <v>15436</v>
      </c>
      <c r="FA193" s="10">
        <f t="shared" si="101"/>
        <v>10566</v>
      </c>
      <c r="FB193" s="10">
        <f t="shared" si="101"/>
        <v>8724</v>
      </c>
      <c r="FC193" s="10">
        <f t="shared" si="101"/>
        <v>12483</v>
      </c>
      <c r="FD193" s="9">
        <f>SUM(FE193:FP193)</f>
        <v>130446</v>
      </c>
      <c r="FE193" s="10">
        <f t="shared" ref="FE193:FP193" si="102">SUM(FE195:FE224)</f>
        <v>9676</v>
      </c>
      <c r="FF193" s="10">
        <f t="shared" si="102"/>
        <v>6712</v>
      </c>
      <c r="FG193" s="10">
        <f t="shared" si="102"/>
        <v>12269</v>
      </c>
      <c r="FH193" s="10">
        <f t="shared" si="102"/>
        <v>10491</v>
      </c>
      <c r="FI193" s="10">
        <f t="shared" si="102"/>
        <v>9964</v>
      </c>
      <c r="FJ193" s="10">
        <f t="shared" si="102"/>
        <v>11146</v>
      </c>
      <c r="FK193" s="10">
        <f t="shared" si="102"/>
        <v>9265</v>
      </c>
      <c r="FL193" s="10">
        <f t="shared" si="102"/>
        <v>10390</v>
      </c>
      <c r="FM193" s="10">
        <f t="shared" si="102"/>
        <v>13187</v>
      </c>
      <c r="FN193" s="10">
        <f t="shared" si="102"/>
        <v>12923</v>
      </c>
      <c r="FO193" s="10">
        <f t="shared" si="102"/>
        <v>11168</v>
      </c>
      <c r="FP193" s="10">
        <f t="shared" si="102"/>
        <v>13255</v>
      </c>
      <c r="FQ193" s="9">
        <f>SUM(FR193:GC193)</f>
        <v>146089</v>
      </c>
      <c r="FR193" s="10">
        <f t="shared" ref="FR193:GC193" si="103">SUM(FR195:FR224)</f>
        <v>11372</v>
      </c>
      <c r="FS193" s="10">
        <f t="shared" si="103"/>
        <v>7853</v>
      </c>
      <c r="FT193" s="11">
        <f t="shared" si="103"/>
        <v>14810</v>
      </c>
      <c r="FU193" s="10">
        <f t="shared" si="103"/>
        <v>12280</v>
      </c>
      <c r="FV193" s="10">
        <f t="shared" si="103"/>
        <v>13625</v>
      </c>
      <c r="FW193" s="12">
        <f t="shared" si="103"/>
        <v>13363</v>
      </c>
      <c r="FX193" s="10">
        <f t="shared" si="103"/>
        <v>11887</v>
      </c>
      <c r="FY193" s="12">
        <f t="shared" si="103"/>
        <v>11554</v>
      </c>
      <c r="FZ193" s="10">
        <f t="shared" si="103"/>
        <v>14454</v>
      </c>
      <c r="GA193" s="12">
        <f t="shared" si="103"/>
        <v>13576</v>
      </c>
      <c r="GB193" s="10">
        <f t="shared" si="103"/>
        <v>9743</v>
      </c>
      <c r="GC193" s="10">
        <f t="shared" si="103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91"/>
        <v>166304</v>
      </c>
      <c r="GR193" s="10">
        <f t="shared" ref="GR193:HC193" si="104">SUM(GR195:GR224)</f>
        <v>12436</v>
      </c>
      <c r="GS193" s="10">
        <f t="shared" si="104"/>
        <v>10791</v>
      </c>
      <c r="GT193" s="10">
        <f t="shared" si="104"/>
        <v>12151</v>
      </c>
      <c r="GU193" s="10">
        <f t="shared" si="104"/>
        <v>14064</v>
      </c>
      <c r="GV193" s="10">
        <f t="shared" si="104"/>
        <v>13575</v>
      </c>
      <c r="GW193" s="10">
        <f t="shared" si="104"/>
        <v>13839</v>
      </c>
      <c r="GX193" s="10">
        <f t="shared" si="104"/>
        <v>14316</v>
      </c>
      <c r="GY193" s="10">
        <f t="shared" si="104"/>
        <v>16057</v>
      </c>
      <c r="GZ193" s="10">
        <f t="shared" si="104"/>
        <v>15863</v>
      </c>
      <c r="HA193" s="10">
        <f t="shared" si="104"/>
        <v>17978</v>
      </c>
      <c r="HB193" s="10">
        <f t="shared" si="104"/>
        <v>11170</v>
      </c>
      <c r="HC193" s="10">
        <f t="shared" si="104"/>
        <v>14064</v>
      </c>
      <c r="HD193" s="9">
        <f t="shared" si="95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96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97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170938</v>
      </c>
      <c r="IR193" s="9">
        <f t="shared" ref="IR193:IZ193" si="105">SUM(IR195:IR225)</f>
        <v>13078</v>
      </c>
      <c r="IS193" s="9">
        <f t="shared" si="105"/>
        <v>9558</v>
      </c>
      <c r="IT193" s="9">
        <f t="shared" si="105"/>
        <v>15841</v>
      </c>
      <c r="IU193" s="9">
        <f t="shared" si="105"/>
        <v>16948</v>
      </c>
      <c r="IV193" s="9">
        <f t="shared" si="105"/>
        <v>16244</v>
      </c>
      <c r="IW193" s="9">
        <f t="shared" si="105"/>
        <v>16478</v>
      </c>
      <c r="IX193" s="9">
        <f t="shared" si="105"/>
        <v>18921</v>
      </c>
      <c r="IY193" s="9">
        <f t="shared" si="105"/>
        <v>12830</v>
      </c>
      <c r="IZ193" s="124">
        <f t="shared" si="105"/>
        <v>18528</v>
      </c>
      <c r="JA193" s="128">
        <f t="shared" ref="JA193" si="106">SUM(JA195:JA225)</f>
        <v>17410</v>
      </c>
      <c r="JB193" s="124">
        <f t="shared" ref="JB193" si="107">SUM(JB195:JB225)</f>
        <v>15102</v>
      </c>
      <c r="JC193" s="9"/>
    </row>
    <row r="194" spans="1:263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96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">
        <v>1270</v>
      </c>
      <c r="JA194" s="122" t="s">
        <v>1270</v>
      </c>
      <c r="JB194" s="132" t="s">
        <v>1270</v>
      </c>
      <c r="JC194" s="36"/>
    </row>
    <row r="195" spans="1:263">
      <c r="A195" s="15" t="s">
        <v>609</v>
      </c>
      <c r="B195" s="39" t="s">
        <v>610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08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09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10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11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91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95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96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97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98"/>
        <v>136198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v>14784</v>
      </c>
      <c r="JA195" s="122">
        <v>14021</v>
      </c>
      <c r="JB195" s="132">
        <v>11927</v>
      </c>
      <c r="JC195" s="36"/>
    </row>
    <row r="196" spans="1:263">
      <c r="A196" s="15" t="s">
        <v>611</v>
      </c>
      <c r="B196" s="39" t="s">
        <v>612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08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09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10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11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91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95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96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97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98"/>
        <v>28243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v>3062</v>
      </c>
      <c r="JA196" s="122">
        <v>2723</v>
      </c>
      <c r="JB196" s="132">
        <v>2589</v>
      </c>
      <c r="JC196" s="36"/>
    </row>
    <row r="197" spans="1:263">
      <c r="A197" s="15" t="s">
        <v>613</v>
      </c>
      <c r="B197" s="39" t="s">
        <v>614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08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09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10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11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12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95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96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97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98"/>
        <v>3020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v>288</v>
      </c>
      <c r="JA197" s="122">
        <v>285</v>
      </c>
      <c r="JB197" s="132">
        <v>242</v>
      </c>
      <c r="JC197" s="36"/>
    </row>
    <row r="198" spans="1:263">
      <c r="A198" s="15" t="s">
        <v>615</v>
      </c>
      <c r="B198" s="39" t="s">
        <v>616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08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09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10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11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12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95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96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97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98"/>
        <v>313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v>50</v>
      </c>
      <c r="JA198" s="122">
        <v>49</v>
      </c>
      <c r="JB198" s="132">
        <v>37</v>
      </c>
      <c r="JC198" s="36"/>
    </row>
    <row r="199" spans="1:263">
      <c r="A199" s="15" t="s">
        <v>617</v>
      </c>
      <c r="B199" s="39" t="s">
        <v>618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08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09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10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11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12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13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14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97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/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v>5</v>
      </c>
      <c r="JA199" s="122">
        <v>10</v>
      </c>
      <c r="JB199" s="132">
        <v>1</v>
      </c>
      <c r="JC199" s="36"/>
    </row>
    <row r="200" spans="1:263">
      <c r="A200" s="15" t="s">
        <v>619</v>
      </c>
      <c r="B200" s="39" t="s">
        <v>620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08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09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10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11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12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13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14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97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98"/>
        <v>157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v>17</v>
      </c>
      <c r="JA200" s="122">
        <v>24</v>
      </c>
      <c r="JB200" s="132">
        <v>25</v>
      </c>
      <c r="JC200" s="36"/>
    </row>
    <row r="201" spans="1:263">
      <c r="A201" s="15" t="s">
        <v>621</v>
      </c>
      <c r="B201" s="39" t="s">
        <v>622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08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09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10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11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12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13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14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97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98"/>
        <v>892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v>142</v>
      </c>
      <c r="JA201" s="122">
        <v>101</v>
      </c>
      <c r="JB201" s="132">
        <v>120</v>
      </c>
      <c r="JC201" s="36"/>
    </row>
    <row r="202" spans="1:263">
      <c r="A202" s="15" t="s">
        <v>623</v>
      </c>
      <c r="B202" s="39" t="s">
        <v>624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08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09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10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11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12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13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14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">
        <v>1270</v>
      </c>
      <c r="JA202" s="122" t="s">
        <v>1270</v>
      </c>
      <c r="JB202" s="132" t="s">
        <v>1270</v>
      </c>
      <c r="JC202" s="36"/>
    </row>
    <row r="203" spans="1:263">
      <c r="A203" s="15" t="s">
        <v>625</v>
      </c>
      <c r="B203" s="39" t="s">
        <v>626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08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09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10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11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12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13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14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15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98"/>
        <v>261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v>32</v>
      </c>
      <c r="JA203" s="122">
        <v>29</v>
      </c>
      <c r="JB203" s="132">
        <v>4</v>
      </c>
      <c r="JC203" s="36"/>
    </row>
    <row r="204" spans="1:263">
      <c r="A204" s="15" t="s">
        <v>627</v>
      </c>
      <c r="B204" s="39" t="s">
        <v>628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08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09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10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11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12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13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14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15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7" si="116">SUM(IR204:JC204)</f>
        <v>897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v>66</v>
      </c>
      <c r="JA204" s="122">
        <v>69</v>
      </c>
      <c r="JB204" s="132">
        <v>82</v>
      </c>
      <c r="JC204" s="36"/>
    </row>
    <row r="205" spans="1:263">
      <c r="A205" s="15" t="s">
        <v>629</v>
      </c>
      <c r="B205" s="39" t="s">
        <v>630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08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09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10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11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12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13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14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15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16"/>
        <v>184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v>18</v>
      </c>
      <c r="JA205" s="122">
        <v>17</v>
      </c>
      <c r="JB205" s="132">
        <v>21</v>
      </c>
      <c r="JC205" s="36"/>
    </row>
    <row r="206" spans="1:263">
      <c r="A206" s="15" t="s">
        <v>631</v>
      </c>
      <c r="B206" s="39" t="s">
        <v>632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08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09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10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11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12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13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14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15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16"/>
        <v>279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v>34</v>
      </c>
      <c r="JA206" s="122">
        <v>38</v>
      </c>
      <c r="JB206" s="132">
        <v>32</v>
      </c>
      <c r="JC206" s="36"/>
    </row>
    <row r="207" spans="1:263">
      <c r="A207" s="15" t="s">
        <v>633</v>
      </c>
      <c r="B207" s="39" t="s">
        <v>634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08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09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10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11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12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14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">
        <v>1270</v>
      </c>
      <c r="JA207" s="122" t="s">
        <v>1270</v>
      </c>
      <c r="JB207" s="132" t="s">
        <v>1270</v>
      </c>
      <c r="JC207" s="36"/>
    </row>
    <row r="208" spans="1:263">
      <c r="A208" s="50" t="s">
        <v>635</v>
      </c>
      <c r="B208" s="39" t="s">
        <v>636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08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09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10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11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12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13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14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15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">
        <v>1270</v>
      </c>
      <c r="JA208" s="122" t="s">
        <v>1270</v>
      </c>
      <c r="JB208" s="132" t="s">
        <v>1270</v>
      </c>
      <c r="JC208" s="36"/>
    </row>
    <row r="209" spans="1:263">
      <c r="A209" s="15" t="s">
        <v>637</v>
      </c>
      <c r="B209" s="39" t="s">
        <v>638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08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09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10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11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12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13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14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15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16"/>
        <v>176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v>6</v>
      </c>
      <c r="JA209" s="122">
        <v>13</v>
      </c>
      <c r="JB209" s="132">
        <v>5</v>
      </c>
      <c r="JC209" s="36"/>
    </row>
    <row r="210" spans="1:263">
      <c r="A210" s="15" t="s">
        <v>639</v>
      </c>
      <c r="B210" s="39" t="s">
        <v>640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08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09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10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11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12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13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14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15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">
        <v>1270</v>
      </c>
      <c r="JA210" s="122" t="s">
        <v>1270</v>
      </c>
      <c r="JB210" s="132" t="s">
        <v>1270</v>
      </c>
      <c r="JC210" s="36"/>
    </row>
    <row r="211" spans="1:263">
      <c r="A211" s="15" t="s">
        <v>641</v>
      </c>
      <c r="B211" s="39" t="s">
        <v>642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08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09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10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11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12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13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14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15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">
        <v>1270</v>
      </c>
      <c r="JA211" s="122" t="s">
        <v>1270</v>
      </c>
      <c r="JB211" s="132" t="s">
        <v>1270</v>
      </c>
      <c r="JC211" s="36"/>
    </row>
    <row r="212" spans="1:263">
      <c r="A212" s="15" t="s">
        <v>643</v>
      </c>
      <c r="B212" s="39" t="s">
        <v>644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08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09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10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11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12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13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14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15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16"/>
        <v>110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v>12</v>
      </c>
      <c r="JA212" s="122">
        <v>11</v>
      </c>
      <c r="JB212" s="132">
        <v>7</v>
      </c>
      <c r="JC212" s="36"/>
    </row>
    <row r="213" spans="1:263">
      <c r="A213" s="15" t="s">
        <v>645</v>
      </c>
      <c r="B213" s="39" t="s">
        <v>646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08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09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10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11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12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13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14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15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16"/>
        <v>169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v>12</v>
      </c>
      <c r="JA213" s="122">
        <v>20</v>
      </c>
      <c r="JB213" s="132">
        <v>10</v>
      </c>
      <c r="JC213" s="36"/>
    </row>
    <row r="214" spans="1:263">
      <c r="A214" s="15" t="s">
        <v>647</v>
      </c>
      <c r="B214" s="39" t="s">
        <v>648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08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09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10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11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12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14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">
        <v>1270</v>
      </c>
      <c r="JA214" s="122" t="s">
        <v>1270</v>
      </c>
      <c r="JB214" s="132" t="s">
        <v>1270</v>
      </c>
      <c r="JC214" s="36"/>
    </row>
    <row r="215" spans="1:263">
      <c r="A215" s="15" t="s">
        <v>649</v>
      </c>
      <c r="B215" s="39" t="s">
        <v>650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08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09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10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11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12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14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">
        <v>1270</v>
      </c>
      <c r="JA215" s="122" t="s">
        <v>1270</v>
      </c>
      <c r="JB215" s="132" t="s">
        <v>1270</v>
      </c>
      <c r="JC215" s="36"/>
    </row>
    <row r="216" spans="1:263">
      <c r="A216" s="15" t="s">
        <v>651</v>
      </c>
      <c r="B216" s="39" t="s">
        <v>652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08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09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10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11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12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14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">
        <v>1270</v>
      </c>
      <c r="JA216" s="122" t="s">
        <v>1270</v>
      </c>
      <c r="JB216" s="132" t="s">
        <v>1270</v>
      </c>
      <c r="JC216" s="36"/>
    </row>
    <row r="217" spans="1:263">
      <c r="A217" s="15" t="s">
        <v>653</v>
      </c>
      <c r="B217" s="39" t="s">
        <v>654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08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09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10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11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12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14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">
        <v>1270</v>
      </c>
      <c r="JA217" s="122" t="s">
        <v>1270</v>
      </c>
      <c r="JB217" s="132" t="s">
        <v>1270</v>
      </c>
      <c r="JC217" s="36"/>
    </row>
    <row r="218" spans="1:263">
      <c r="A218" s="15" t="s">
        <v>655</v>
      </c>
      <c r="B218" s="39" t="s">
        <v>656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08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09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10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11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12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14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">
        <v>1270</v>
      </c>
      <c r="JA218" s="122" t="s">
        <v>1270</v>
      </c>
      <c r="JB218" s="132" t="s">
        <v>1270</v>
      </c>
      <c r="JC218" s="36"/>
    </row>
    <row r="219" spans="1:263">
      <c r="A219" s="15" t="s">
        <v>657</v>
      </c>
      <c r="B219" s="39" t="s">
        <v>658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08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09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10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11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12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14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">
        <v>1270</v>
      </c>
      <c r="JA219" s="122" t="s">
        <v>1270</v>
      </c>
      <c r="JB219" s="132" t="s">
        <v>1270</v>
      </c>
      <c r="JC219" s="36"/>
    </row>
    <row r="220" spans="1:263">
      <c r="A220" s="15" t="s">
        <v>659</v>
      </c>
      <c r="B220" s="39" t="s">
        <v>660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08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09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10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11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12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14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">
        <v>1270</v>
      </c>
      <c r="JA220" s="122" t="s">
        <v>1270</v>
      </c>
      <c r="JB220" s="132" t="s">
        <v>1270</v>
      </c>
      <c r="JC220" s="36"/>
    </row>
    <row r="221" spans="1:263">
      <c r="A221" s="15" t="s">
        <v>661</v>
      </c>
      <c r="B221" s="39" t="s">
        <v>662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08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09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10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11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12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14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">
        <v>1270</v>
      </c>
      <c r="JA221" s="122" t="s">
        <v>1270</v>
      </c>
      <c r="JB221" s="132" t="s">
        <v>1270</v>
      </c>
      <c r="JC221" s="36"/>
    </row>
    <row r="222" spans="1:263">
      <c r="A222" s="64" t="s">
        <v>663</v>
      </c>
      <c r="B222" s="39" t="s">
        <v>664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08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09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10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11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12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14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">
        <v>1270</v>
      </c>
      <c r="JA222" s="122" t="s">
        <v>1270</v>
      </c>
      <c r="JB222" s="132" t="s">
        <v>1270</v>
      </c>
      <c r="JC222" s="36"/>
    </row>
    <row r="223" spans="1:263">
      <c r="A223" s="64" t="s">
        <v>665</v>
      </c>
      <c r="B223" s="39" t="s">
        <v>666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08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09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10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11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12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14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">
        <v>1270</v>
      </c>
      <c r="JA223" s="122" t="s">
        <v>1270</v>
      </c>
      <c r="JB223" s="132" t="s">
        <v>1270</v>
      </c>
      <c r="JC223" s="36"/>
    </row>
    <row r="224" spans="1:263">
      <c r="A224" s="15" t="s">
        <v>322</v>
      </c>
      <c r="B224" s="39" t="s">
        <v>667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08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09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10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11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12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14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">
        <v>1270</v>
      </c>
      <c r="JA224" s="122" t="s">
        <v>1270</v>
      </c>
      <c r="JB224" s="132" t="s">
        <v>1270</v>
      </c>
      <c r="JC224" s="36"/>
    </row>
    <row r="225" spans="1:264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14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">
        <v>1270</v>
      </c>
      <c r="JA225" s="122" t="s">
        <v>1270</v>
      </c>
      <c r="JB225" s="132" t="s">
        <v>1270</v>
      </c>
      <c r="JC225" s="36"/>
      <c r="JD225" s="5"/>
    </row>
    <row r="226" spans="1:264" ht="17.25" thickBot="1">
      <c r="A226" s="9" t="s">
        <v>668</v>
      </c>
      <c r="B226" s="9" t="s">
        <v>669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17">SUM(EI228:EI289)</f>
        <v>1852</v>
      </c>
      <c r="EJ226" s="10">
        <f t="shared" si="117"/>
        <v>2214</v>
      </c>
      <c r="EK226" s="10">
        <f t="shared" si="117"/>
        <v>2115</v>
      </c>
      <c r="EL226" s="10">
        <f t="shared" si="117"/>
        <v>2422</v>
      </c>
      <c r="EM226" s="10">
        <f t="shared" si="117"/>
        <v>1986</v>
      </c>
      <c r="EN226" s="10">
        <f t="shared" si="117"/>
        <v>2808</v>
      </c>
      <c r="EO226" s="10">
        <f t="shared" si="117"/>
        <v>1973</v>
      </c>
      <c r="EP226" s="10">
        <f t="shared" si="117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18">SUM(EU228:EU289)</f>
        <v>2028</v>
      </c>
      <c r="EV226" s="10">
        <f t="shared" si="118"/>
        <v>2231</v>
      </c>
      <c r="EW226" s="10">
        <f t="shared" si="118"/>
        <v>2494</v>
      </c>
      <c r="EX226" s="10">
        <f t="shared" si="118"/>
        <v>2759</v>
      </c>
      <c r="EY226" s="10">
        <f t="shared" si="118"/>
        <v>2470</v>
      </c>
      <c r="EZ226" s="10">
        <f t="shared" si="118"/>
        <v>2370</v>
      </c>
      <c r="FA226" s="10">
        <f t="shared" si="118"/>
        <v>2788</v>
      </c>
      <c r="FB226" s="10">
        <f t="shared" si="118"/>
        <v>2224</v>
      </c>
      <c r="FC226" s="10">
        <f t="shared" si="118"/>
        <v>1749</v>
      </c>
      <c r="FD226" s="9">
        <f>SUM(FE226:FP226)</f>
        <v>28501</v>
      </c>
      <c r="FE226" s="10">
        <f t="shared" ref="FE226:FP226" si="119">SUM(FE228:FE289)</f>
        <v>1934</v>
      </c>
      <c r="FF226" s="10">
        <f t="shared" si="119"/>
        <v>2188</v>
      </c>
      <c r="FG226" s="10">
        <f t="shared" si="119"/>
        <v>2513</v>
      </c>
      <c r="FH226" s="10">
        <f t="shared" si="119"/>
        <v>1993</v>
      </c>
      <c r="FI226" s="10">
        <f t="shared" si="119"/>
        <v>2430</v>
      </c>
      <c r="FJ226" s="10">
        <f t="shared" si="119"/>
        <v>2297</v>
      </c>
      <c r="FK226" s="10">
        <f t="shared" si="119"/>
        <v>2472</v>
      </c>
      <c r="FL226" s="10">
        <f t="shared" si="119"/>
        <v>2933</v>
      </c>
      <c r="FM226" s="10">
        <f t="shared" si="119"/>
        <v>2213</v>
      </c>
      <c r="FN226" s="10">
        <f t="shared" si="119"/>
        <v>3191</v>
      </c>
      <c r="FO226" s="10">
        <f t="shared" si="119"/>
        <v>2522</v>
      </c>
      <c r="FP226" s="10">
        <f t="shared" si="119"/>
        <v>1815</v>
      </c>
      <c r="FQ226" s="9">
        <f>SUM(FR226:GC226)</f>
        <v>33756</v>
      </c>
      <c r="FR226" s="10">
        <f t="shared" ref="FR226:GC226" si="120">SUM(FR228:FR289)</f>
        <v>2138</v>
      </c>
      <c r="FS226" s="10">
        <f t="shared" si="120"/>
        <v>2350</v>
      </c>
      <c r="FT226" s="11">
        <f t="shared" si="120"/>
        <v>3005</v>
      </c>
      <c r="FU226" s="10">
        <f t="shared" si="120"/>
        <v>2561</v>
      </c>
      <c r="FV226" s="10">
        <f t="shared" si="120"/>
        <v>3045</v>
      </c>
      <c r="FW226" s="12">
        <f t="shared" si="120"/>
        <v>2863</v>
      </c>
      <c r="FX226" s="10">
        <f t="shared" si="120"/>
        <v>2798</v>
      </c>
      <c r="FY226" s="12">
        <f t="shared" si="120"/>
        <v>3438</v>
      </c>
      <c r="FZ226" s="10">
        <f t="shared" si="120"/>
        <v>2984</v>
      </c>
      <c r="GA226" s="12">
        <f t="shared" si="120"/>
        <v>3450</v>
      </c>
      <c r="GB226" s="10">
        <f t="shared" si="120"/>
        <v>2915</v>
      </c>
      <c r="GC226" s="10">
        <f t="shared" si="120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21">SUM(GI228:GI289)</f>
        <v>3089</v>
      </c>
      <c r="GJ226" s="10">
        <f t="shared" si="121"/>
        <v>2939</v>
      </c>
      <c r="GK226" s="10">
        <f t="shared" si="121"/>
        <v>2793</v>
      </c>
      <c r="GL226" s="10">
        <f t="shared" si="121"/>
        <v>4022</v>
      </c>
      <c r="GM226" s="10">
        <f t="shared" si="121"/>
        <v>3113</v>
      </c>
      <c r="GN226" s="10">
        <f t="shared" si="121"/>
        <v>4236</v>
      </c>
      <c r="GO226" s="10">
        <f t="shared" si="121"/>
        <v>3477</v>
      </c>
      <c r="GP226" s="10">
        <f t="shared" si="121"/>
        <v>2346</v>
      </c>
      <c r="GQ226" s="9">
        <f t="shared" si="112"/>
        <v>41236</v>
      </c>
      <c r="GR226" s="10">
        <f t="shared" ref="GR226:HC226" si="122">SUM(GR228:GR289)</f>
        <v>2655</v>
      </c>
      <c r="GS226" s="10">
        <f t="shared" si="122"/>
        <v>3170</v>
      </c>
      <c r="GT226" s="10">
        <f t="shared" si="122"/>
        <v>3157</v>
      </c>
      <c r="GU226" s="10">
        <f t="shared" si="122"/>
        <v>3272</v>
      </c>
      <c r="GV226" s="10">
        <f t="shared" si="122"/>
        <v>3438</v>
      </c>
      <c r="GW226" s="10">
        <f t="shared" si="122"/>
        <v>4254</v>
      </c>
      <c r="GX226" s="10">
        <f t="shared" si="122"/>
        <v>3773</v>
      </c>
      <c r="GY226" s="10">
        <f t="shared" si="122"/>
        <v>3725</v>
      </c>
      <c r="GZ226" s="10">
        <f t="shared" si="122"/>
        <v>3911</v>
      </c>
      <c r="HA226" s="10">
        <f t="shared" si="122"/>
        <v>3930</v>
      </c>
      <c r="HB226" s="10">
        <f t="shared" si="122"/>
        <v>3525</v>
      </c>
      <c r="HC226" s="10">
        <f t="shared" si="122"/>
        <v>2426</v>
      </c>
      <c r="HD226" s="9">
        <f t="shared" si="113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14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15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53751</v>
      </c>
      <c r="IR226" s="9">
        <f>SUM(IR227:IR289)</f>
        <v>3094</v>
      </c>
      <c r="IS226" s="9">
        <f t="shared" ref="IS226:IZ226" si="123">SUM(IS228:IS290)</f>
        <v>3718</v>
      </c>
      <c r="IT226" s="9">
        <f t="shared" si="123"/>
        <v>3976</v>
      </c>
      <c r="IU226" s="9">
        <f t="shared" si="123"/>
        <v>3999</v>
      </c>
      <c r="IV226" s="9">
        <f t="shared" si="123"/>
        <v>6338</v>
      </c>
      <c r="IW226" s="9">
        <f t="shared" si="123"/>
        <v>4664</v>
      </c>
      <c r="IX226" s="9">
        <f t="shared" si="123"/>
        <v>5587</v>
      </c>
      <c r="IY226" s="9">
        <f t="shared" si="123"/>
        <v>6413</v>
      </c>
      <c r="IZ226" s="124">
        <f t="shared" si="123"/>
        <v>5537</v>
      </c>
      <c r="JA226" s="128">
        <f t="shared" ref="JA226" si="124">SUM(JA228:JA290)</f>
        <v>5881</v>
      </c>
      <c r="JB226" s="124">
        <f t="shared" ref="JB226" si="125">SUM(JB228:JB290)</f>
        <v>4544</v>
      </c>
      <c r="JC226" s="9"/>
    </row>
    <row r="227" spans="1:264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14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">
        <v>1270</v>
      </c>
      <c r="JA227" s="122" t="s">
        <v>1270</v>
      </c>
      <c r="JB227" s="132" t="s">
        <v>1270</v>
      </c>
      <c r="JC227" s="36"/>
      <c r="JD227" s="5"/>
    </row>
    <row r="228" spans="1:264">
      <c r="A228" s="15" t="s">
        <v>670</v>
      </c>
      <c r="B228" s="39" t="s">
        <v>671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26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12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13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14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15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16"/>
        <v>3182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v>273</v>
      </c>
      <c r="JA228" s="122">
        <v>250</v>
      </c>
      <c r="JB228" s="132">
        <v>243</v>
      </c>
      <c r="JC228" s="36"/>
    </row>
    <row r="229" spans="1:264">
      <c r="A229" s="15" t="s">
        <v>672</v>
      </c>
      <c r="B229" s="39" t="s">
        <v>673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26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12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13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14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15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16"/>
        <v>7858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v>728</v>
      </c>
      <c r="JA229" s="122">
        <v>866</v>
      </c>
      <c r="JB229" s="132">
        <v>675</v>
      </c>
      <c r="JC229" s="36"/>
    </row>
    <row r="230" spans="1:264">
      <c r="A230" s="15" t="s">
        <v>674</v>
      </c>
      <c r="B230" s="39" t="s">
        <v>675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26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12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13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14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15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16"/>
        <v>77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v>10</v>
      </c>
      <c r="JA230" s="122">
        <v>8</v>
      </c>
      <c r="JB230" s="132">
        <v>9</v>
      </c>
      <c r="JC230" s="36"/>
    </row>
    <row r="231" spans="1:264">
      <c r="A231" s="15" t="s">
        <v>676</v>
      </c>
      <c r="B231" s="39" t="s">
        <v>677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27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28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29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26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12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13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14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15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16"/>
        <v>12334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v>1413</v>
      </c>
      <c r="JA231" s="122">
        <v>1110</v>
      </c>
      <c r="JB231" s="132">
        <v>921</v>
      </c>
      <c r="JC231" s="36"/>
    </row>
    <row r="232" spans="1:264">
      <c r="A232" s="15" t="s">
        <v>678</v>
      </c>
      <c r="B232" s="39" t="s">
        <v>679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27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28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29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26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12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13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14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15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16"/>
        <v>1751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v>169</v>
      </c>
      <c r="JA232" s="122">
        <v>199</v>
      </c>
      <c r="JB232" s="132">
        <v>175</v>
      </c>
      <c r="JC232" s="36"/>
    </row>
    <row r="233" spans="1:264">
      <c r="A233" s="15" t="s">
        <v>680</v>
      </c>
      <c r="B233" s="39" t="s">
        <v>681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27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28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29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26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12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13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14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15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16"/>
        <v>1118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v>116</v>
      </c>
      <c r="JA233" s="122">
        <v>133</v>
      </c>
      <c r="JB233" s="132">
        <v>92</v>
      </c>
      <c r="JC233" s="36"/>
    </row>
    <row r="234" spans="1:264">
      <c r="A234" s="15" t="s">
        <v>682</v>
      </c>
      <c r="B234" s="39" t="s">
        <v>683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27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28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29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26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12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13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14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15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16"/>
        <v>2491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v>230</v>
      </c>
      <c r="JA234" s="122">
        <v>290</v>
      </c>
      <c r="JB234" s="132">
        <v>161</v>
      </c>
      <c r="JC234" s="36"/>
    </row>
    <row r="235" spans="1:264">
      <c r="A235" s="15" t="s">
        <v>684</v>
      </c>
      <c r="B235" s="39" t="s">
        <v>685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27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28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29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26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12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13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14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15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16"/>
        <v>2794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v>292</v>
      </c>
      <c r="JA235" s="122">
        <v>291</v>
      </c>
      <c r="JB235" s="132">
        <v>201</v>
      </c>
      <c r="JC235" s="36"/>
    </row>
    <row r="236" spans="1:264">
      <c r="A236" s="15" t="s">
        <v>686</v>
      </c>
      <c r="B236" s="39" t="s">
        <v>687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27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28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29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26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12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13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14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15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16"/>
        <v>1248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v>115</v>
      </c>
      <c r="JA236" s="122">
        <v>145</v>
      </c>
      <c r="JB236" s="132">
        <v>111</v>
      </c>
      <c r="JC236" s="36"/>
    </row>
    <row r="237" spans="1:264">
      <c r="A237" s="15" t="s">
        <v>688</v>
      </c>
      <c r="B237" s="39" t="s">
        <v>689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27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28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29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26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12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13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14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15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16"/>
        <v>1784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v>120</v>
      </c>
      <c r="JA237" s="122">
        <v>188</v>
      </c>
      <c r="JB237" s="132">
        <v>205</v>
      </c>
      <c r="JC237" s="36"/>
    </row>
    <row r="238" spans="1:264">
      <c r="A238" s="15" t="s">
        <v>690</v>
      </c>
      <c r="B238" s="39" t="s">
        <v>691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27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28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29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26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12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13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14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15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16"/>
        <v>3029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v>411</v>
      </c>
      <c r="JA238" s="122">
        <v>354</v>
      </c>
      <c r="JB238" s="132">
        <v>259</v>
      </c>
      <c r="JC238" s="36"/>
    </row>
    <row r="239" spans="1:264">
      <c r="A239" s="15" t="s">
        <v>692</v>
      </c>
      <c r="B239" s="39" t="s">
        <v>693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27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28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29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26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12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13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14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15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16"/>
        <v>300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v>18</v>
      </c>
      <c r="JA239" s="122">
        <v>29</v>
      </c>
      <c r="JB239" s="132">
        <v>46</v>
      </c>
      <c r="JC239" s="36"/>
    </row>
    <row r="240" spans="1:264">
      <c r="A240" s="15" t="s">
        <v>694</v>
      </c>
      <c r="B240" s="39" t="s">
        <v>695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27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28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29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26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12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13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14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15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16"/>
        <v>916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v>117</v>
      </c>
      <c r="JA240" s="122">
        <v>102</v>
      </c>
      <c r="JB240" s="132">
        <v>62</v>
      </c>
      <c r="JC240" s="36"/>
    </row>
    <row r="241" spans="1:263">
      <c r="A241" s="15" t="s">
        <v>696</v>
      </c>
      <c r="B241" s="39" t="s">
        <v>697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27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28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29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26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12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13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14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15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16"/>
        <v>1370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v>71</v>
      </c>
      <c r="JA241" s="122">
        <v>190</v>
      </c>
      <c r="JB241" s="132">
        <v>147</v>
      </c>
      <c r="JC241" s="36"/>
    </row>
    <row r="242" spans="1:263">
      <c r="A242" s="15" t="s">
        <v>698</v>
      </c>
      <c r="B242" s="39" t="s">
        <v>699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27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28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29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26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12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13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14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15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16"/>
        <v>3623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v>301</v>
      </c>
      <c r="JA242" s="122">
        <v>545</v>
      </c>
      <c r="JB242" s="132">
        <v>337</v>
      </c>
      <c r="JC242" s="36"/>
    </row>
    <row r="243" spans="1:263">
      <c r="A243" s="15" t="s">
        <v>700</v>
      </c>
      <c r="B243" s="39" t="s">
        <v>701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27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28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29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26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12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13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14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15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16"/>
        <v>363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v>36</v>
      </c>
      <c r="JA243" s="122">
        <v>37</v>
      </c>
      <c r="JB243" s="132">
        <v>30</v>
      </c>
      <c r="JC243" s="36"/>
    </row>
    <row r="244" spans="1:263">
      <c r="A244" s="15" t="s">
        <v>702</v>
      </c>
      <c r="B244" s="39" t="s">
        <v>703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27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28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29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26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12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13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14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15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16"/>
        <v>121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v>10</v>
      </c>
      <c r="JA244" s="122">
        <v>13</v>
      </c>
      <c r="JB244" s="132">
        <v>11</v>
      </c>
      <c r="JC244" s="36"/>
    </row>
    <row r="245" spans="1:263">
      <c r="A245" s="15" t="s">
        <v>704</v>
      </c>
      <c r="B245" s="39" t="s">
        <v>705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27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28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29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26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12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13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14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15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16"/>
        <v>215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v>13</v>
      </c>
      <c r="JA245" s="122">
        <v>44</v>
      </c>
      <c r="JB245" s="132">
        <v>29</v>
      </c>
      <c r="JC245" s="36"/>
    </row>
    <row r="246" spans="1:263">
      <c r="A246" s="15" t="s">
        <v>706</v>
      </c>
      <c r="B246" s="39" t="s">
        <v>707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27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28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29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26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12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13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14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15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16"/>
        <v>27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v>3</v>
      </c>
      <c r="JA246" s="122" t="s">
        <v>1270</v>
      </c>
      <c r="JB246" s="132">
        <v>2</v>
      </c>
      <c r="JC246" s="36"/>
    </row>
    <row r="247" spans="1:263">
      <c r="A247" s="15" t="s">
        <v>708</v>
      </c>
      <c r="B247" s="39" t="s">
        <v>709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27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28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29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26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12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13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14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15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16"/>
        <v>1302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v>135</v>
      </c>
      <c r="JA247" s="122">
        <v>152</v>
      </c>
      <c r="JB247" s="132">
        <v>160</v>
      </c>
      <c r="JC247" s="36"/>
    </row>
    <row r="248" spans="1:263">
      <c r="A248" s="15" t="s">
        <v>710</v>
      </c>
      <c r="B248" s="39" t="s">
        <v>711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27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28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29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26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12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13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14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15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/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v>0</v>
      </c>
      <c r="JA248" s="122">
        <v>1</v>
      </c>
      <c r="JB248" s="132">
        <v>0</v>
      </c>
      <c r="JC248" s="36"/>
    </row>
    <row r="249" spans="1:263">
      <c r="A249" s="15" t="s">
        <v>712</v>
      </c>
      <c r="B249" s="39" t="s">
        <v>713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27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28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29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26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12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13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14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15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16"/>
        <v>135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v>8</v>
      </c>
      <c r="JA249" s="122">
        <v>15</v>
      </c>
      <c r="JB249" s="132">
        <v>6</v>
      </c>
      <c r="JC249" s="36"/>
    </row>
    <row r="250" spans="1:263">
      <c r="A250" s="50" t="s">
        <v>714</v>
      </c>
      <c r="B250" s="39" t="s">
        <v>715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27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28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29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26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12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13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14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15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16"/>
        <v>363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v>21</v>
      </c>
      <c r="JA250" s="122">
        <v>52</v>
      </c>
      <c r="JB250" s="132">
        <v>18</v>
      </c>
      <c r="JC250" s="36"/>
    </row>
    <row r="251" spans="1:263">
      <c r="A251" s="15" t="s">
        <v>716</v>
      </c>
      <c r="B251" s="39" t="s">
        <v>717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27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28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29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26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12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13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14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15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16"/>
        <v>445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v>55</v>
      </c>
      <c r="JA251" s="122">
        <v>78</v>
      </c>
      <c r="JB251" s="132">
        <v>16</v>
      </c>
      <c r="JC251" s="36"/>
    </row>
    <row r="252" spans="1:263">
      <c r="A252" s="15" t="s">
        <v>718</v>
      </c>
      <c r="B252" s="39" t="s">
        <v>719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27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28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29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26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14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">
        <v>1270</v>
      </c>
      <c r="JA252" s="122" t="s">
        <v>1270</v>
      </c>
      <c r="JB252" s="132" t="s">
        <v>1270</v>
      </c>
      <c r="JC252" s="36"/>
    </row>
    <row r="253" spans="1:263">
      <c r="A253" s="15" t="s">
        <v>720</v>
      </c>
      <c r="B253" s="39" t="s">
        <v>721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27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28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29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26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12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13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14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15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16"/>
        <v>408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v>62</v>
      </c>
      <c r="JA253" s="122">
        <v>63</v>
      </c>
      <c r="JB253" s="132">
        <v>46</v>
      </c>
      <c r="JC253" s="36"/>
    </row>
    <row r="254" spans="1:263">
      <c r="A254" s="15" t="s">
        <v>722</v>
      </c>
      <c r="B254" s="39" t="s">
        <v>723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27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28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29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26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12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13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14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15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16"/>
        <v>720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v>84</v>
      </c>
      <c r="JA254" s="122">
        <v>39</v>
      </c>
      <c r="JB254" s="132">
        <v>39</v>
      </c>
      <c r="JC254" s="36"/>
    </row>
    <row r="255" spans="1:263">
      <c r="A255" s="15" t="s">
        <v>724</v>
      </c>
      <c r="B255" s="39" t="s">
        <v>725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27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28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29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26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12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13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14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15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16"/>
        <v>139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v>12</v>
      </c>
      <c r="JA255" s="122">
        <v>62</v>
      </c>
      <c r="JB255" s="132">
        <v>2</v>
      </c>
      <c r="JC255" s="36"/>
    </row>
    <row r="256" spans="1:263">
      <c r="A256" s="15" t="s">
        <v>726</v>
      </c>
      <c r="B256" s="39" t="s">
        <v>727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27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28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29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26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14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">
        <v>1270</v>
      </c>
      <c r="JA256" s="122" t="s">
        <v>1270</v>
      </c>
      <c r="JB256" s="132" t="s">
        <v>1270</v>
      </c>
      <c r="JC256" s="36"/>
    </row>
    <row r="257" spans="1:263">
      <c r="A257" s="15" t="s">
        <v>728</v>
      </c>
      <c r="B257" s="39" t="s">
        <v>729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27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28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29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26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12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13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14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15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16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v>20</v>
      </c>
      <c r="JA257" s="122">
        <v>2</v>
      </c>
      <c r="JB257" s="132">
        <v>9</v>
      </c>
      <c r="JC257" s="36"/>
    </row>
    <row r="258" spans="1:263">
      <c r="A258" s="50" t="s">
        <v>730</v>
      </c>
      <c r="B258" s="39" t="s">
        <v>731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27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28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29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26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12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13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14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15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16"/>
        <v>308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v>15</v>
      </c>
      <c r="JA258" s="122">
        <v>35</v>
      </c>
      <c r="JB258" s="132">
        <v>23</v>
      </c>
      <c r="JC258" s="36"/>
    </row>
    <row r="259" spans="1:263">
      <c r="A259" s="15" t="s">
        <v>732</v>
      </c>
      <c r="B259" s="39" t="s">
        <v>733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27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28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29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26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12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13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14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15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16"/>
        <v>3015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v>480</v>
      </c>
      <c r="JA259" s="122">
        <v>312</v>
      </c>
      <c r="JB259" s="132">
        <v>366</v>
      </c>
      <c r="JC259" s="36"/>
    </row>
    <row r="260" spans="1:263">
      <c r="A260" s="15" t="s">
        <v>734</v>
      </c>
      <c r="B260" s="39" t="s">
        <v>735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14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">
        <v>1270</v>
      </c>
      <c r="JA260" s="122" t="s">
        <v>1270</v>
      </c>
      <c r="JB260" s="132" t="s">
        <v>1270</v>
      </c>
      <c r="JC260" s="36"/>
    </row>
    <row r="261" spans="1:263">
      <c r="A261" s="15" t="s">
        <v>736</v>
      </c>
      <c r="B261" s="39" t="s">
        <v>737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27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28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29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30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31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32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14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15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16"/>
        <v>93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v>12</v>
      </c>
      <c r="JA261" s="122">
        <v>10</v>
      </c>
      <c r="JB261" s="132">
        <v>4</v>
      </c>
      <c r="JC261" s="36"/>
    </row>
    <row r="262" spans="1:263">
      <c r="A262" s="15" t="s">
        <v>738</v>
      </c>
      <c r="B262" s="39" t="s">
        <v>739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27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28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29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30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31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32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14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15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16"/>
        <v>29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v>5</v>
      </c>
      <c r="JA262" s="122">
        <v>3</v>
      </c>
      <c r="JB262" s="132">
        <v>2</v>
      </c>
      <c r="JC262" s="36"/>
    </row>
    <row r="263" spans="1:263">
      <c r="A263" s="15" t="s">
        <v>740</v>
      </c>
      <c r="B263" s="39" t="s">
        <v>741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27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28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29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30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31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32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33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15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/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v>2</v>
      </c>
      <c r="JA263" s="122">
        <v>8</v>
      </c>
      <c r="JB263" s="132">
        <v>2</v>
      </c>
      <c r="JC263" s="36"/>
    </row>
    <row r="264" spans="1:263">
      <c r="A264" s="15" t="s">
        <v>742</v>
      </c>
      <c r="B264" s="39" t="s">
        <v>743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27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28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29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30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31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32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33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15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16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v>3</v>
      </c>
      <c r="JA264" s="122">
        <v>5</v>
      </c>
      <c r="JB264" s="132">
        <v>7</v>
      </c>
      <c r="JC264" s="36"/>
    </row>
    <row r="265" spans="1:263">
      <c r="A265" s="15" t="s">
        <v>744</v>
      </c>
      <c r="B265" s="39" t="s">
        <v>745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27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28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29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30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31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32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33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15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16"/>
        <v>124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v>12</v>
      </c>
      <c r="JA265" s="122">
        <v>27</v>
      </c>
      <c r="JB265" s="132">
        <v>10</v>
      </c>
      <c r="JC265" s="36"/>
    </row>
    <row r="266" spans="1:263">
      <c r="A266" s="15" t="s">
        <v>746</v>
      </c>
      <c r="B266" s="39" t="s">
        <v>747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27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28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29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30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31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32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33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15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16"/>
        <v>46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v>5</v>
      </c>
      <c r="JA266" s="122">
        <v>3</v>
      </c>
      <c r="JB266" s="132">
        <v>3</v>
      </c>
      <c r="JC266" s="36"/>
    </row>
    <row r="267" spans="1:263">
      <c r="A267" s="15" t="s">
        <v>748</v>
      </c>
      <c r="B267" s="39" t="s">
        <v>749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27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28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29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30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31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32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33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34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16"/>
        <v>199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v>7</v>
      </c>
      <c r="JA267" s="122">
        <v>30</v>
      </c>
      <c r="JB267" s="132">
        <v>14</v>
      </c>
      <c r="JC267" s="36"/>
    </row>
    <row r="268" spans="1:263">
      <c r="A268" s="15" t="s">
        <v>750</v>
      </c>
      <c r="B268" s="39" t="s">
        <v>751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27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28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29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30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31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32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33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34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/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v>2</v>
      </c>
      <c r="JA268" s="122">
        <v>5</v>
      </c>
      <c r="JB268" s="132" t="s">
        <v>1270</v>
      </c>
      <c r="JC268" s="36"/>
    </row>
    <row r="269" spans="1:263">
      <c r="A269" s="15" t="s">
        <v>752</v>
      </c>
      <c r="B269" s="39" t="s">
        <v>753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27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28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29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30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31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32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33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34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/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v>2</v>
      </c>
      <c r="JA269" s="122">
        <v>10</v>
      </c>
      <c r="JB269" s="132">
        <v>5</v>
      </c>
      <c r="JC269" s="36"/>
    </row>
    <row r="270" spans="1:263">
      <c r="A270" s="15" t="s">
        <v>754</v>
      </c>
      <c r="B270" s="39" t="s">
        <v>806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27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28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29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30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31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32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33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34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ref="IQ270:IQ288" si="135">SUM(IR270:JC270)</f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v>1</v>
      </c>
      <c r="JA270" s="122">
        <v>2</v>
      </c>
      <c r="JB270" s="132" t="s">
        <v>1270</v>
      </c>
      <c r="JC270" s="36"/>
    </row>
    <row r="271" spans="1:263">
      <c r="A271" s="15" t="s">
        <v>755</v>
      </c>
      <c r="B271" s="39" t="s">
        <v>756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27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28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29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30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31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32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33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34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/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">
        <v>1270</v>
      </c>
      <c r="JA271" s="122">
        <v>2</v>
      </c>
      <c r="JB271" s="132" t="s">
        <v>1270</v>
      </c>
      <c r="JC271" s="36"/>
    </row>
    <row r="272" spans="1:263">
      <c r="A272" s="15" t="s">
        <v>757</v>
      </c>
      <c r="B272" s="39" t="s">
        <v>758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27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28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29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30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31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32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33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34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35"/>
        <v>71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v>6</v>
      </c>
      <c r="JA272" s="122">
        <v>9</v>
      </c>
      <c r="JB272" s="132">
        <v>14</v>
      </c>
      <c r="JC272" s="36"/>
    </row>
    <row r="273" spans="1:263">
      <c r="A273" s="15" t="s">
        <v>759</v>
      </c>
      <c r="B273" s="39" t="s">
        <v>760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27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28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29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30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31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32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33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34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35"/>
        <v>131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v>17</v>
      </c>
      <c r="JA273" s="122">
        <v>9</v>
      </c>
      <c r="JB273" s="132">
        <v>14</v>
      </c>
      <c r="JC273" s="36"/>
    </row>
    <row r="274" spans="1:263">
      <c r="A274" s="15" t="s">
        <v>761</v>
      </c>
      <c r="B274" s="39" t="s">
        <v>762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27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28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29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30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31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32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33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34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35"/>
        <v>141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v>14</v>
      </c>
      <c r="JA274" s="122">
        <v>15</v>
      </c>
      <c r="JB274" s="132">
        <v>8</v>
      </c>
      <c r="JC274" s="36"/>
    </row>
    <row r="275" spans="1:263">
      <c r="A275" s="15" t="s">
        <v>763</v>
      </c>
      <c r="B275" s="39" t="s">
        <v>764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27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28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29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30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31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32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33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34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35"/>
        <v>38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v>1</v>
      </c>
      <c r="JA275" s="122">
        <v>2</v>
      </c>
      <c r="JB275" s="132" t="s">
        <v>1270</v>
      </c>
      <c r="JC275" s="36"/>
    </row>
    <row r="276" spans="1:263">
      <c r="A276" s="15" t="s">
        <v>765</v>
      </c>
      <c r="B276" s="39" t="s">
        <v>766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27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28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29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30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31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32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33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34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35"/>
        <v>68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v>6</v>
      </c>
      <c r="JA276" s="122">
        <v>4</v>
      </c>
      <c r="JB276" s="132">
        <v>7</v>
      </c>
      <c r="JC276" s="36"/>
    </row>
    <row r="277" spans="1:263">
      <c r="A277" s="15" t="s">
        <v>767</v>
      </c>
      <c r="B277" s="39" t="s">
        <v>768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27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28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29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30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31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32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33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34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35"/>
        <v>120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v>10</v>
      </c>
      <c r="JA277" s="122">
        <v>9</v>
      </c>
      <c r="JB277" s="132">
        <v>6</v>
      </c>
      <c r="JC277" s="36"/>
    </row>
    <row r="278" spans="1:263">
      <c r="A278" s="15" t="s">
        <v>769</v>
      </c>
      <c r="B278" s="39" t="s">
        <v>770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27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28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29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30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33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">
        <v>1270</v>
      </c>
      <c r="JA278" s="122" t="s">
        <v>1270</v>
      </c>
      <c r="JB278" s="132" t="s">
        <v>1270</v>
      </c>
      <c r="JC278" s="36"/>
    </row>
    <row r="279" spans="1:263">
      <c r="A279" s="15" t="s">
        <v>771</v>
      </c>
      <c r="B279" s="39" t="s">
        <v>772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27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28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29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30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31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32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33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34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35"/>
        <v>318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v>38</v>
      </c>
      <c r="JA279" s="122">
        <v>39</v>
      </c>
      <c r="JB279" s="132">
        <v>23</v>
      </c>
      <c r="JC279" s="36"/>
    </row>
    <row r="280" spans="1:263">
      <c r="A280" s="15" t="s">
        <v>773</v>
      </c>
      <c r="B280" s="39" t="s">
        <v>774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27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28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29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30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31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32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33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34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35"/>
        <v>36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v>2</v>
      </c>
      <c r="JA280" s="122">
        <v>5</v>
      </c>
      <c r="JB280" s="132" t="s">
        <v>1270</v>
      </c>
      <c r="JC280" s="36"/>
    </row>
    <row r="281" spans="1:263">
      <c r="A281" s="15" t="s">
        <v>775</v>
      </c>
      <c r="B281" s="39" t="s">
        <v>776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27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28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29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30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31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32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33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34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/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">
        <v>1270</v>
      </c>
      <c r="JA281" s="122">
        <v>4</v>
      </c>
      <c r="JB281" s="132" t="s">
        <v>1270</v>
      </c>
      <c r="JC281" s="36"/>
    </row>
    <row r="282" spans="1:263">
      <c r="A282" s="15" t="s">
        <v>777</v>
      </c>
      <c r="B282" s="39" t="s">
        <v>778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27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28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29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30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31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32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33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34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35"/>
        <v>334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v>38</v>
      </c>
      <c r="JA282" s="122">
        <v>53</v>
      </c>
      <c r="JB282" s="132">
        <v>18</v>
      </c>
      <c r="JC282" s="36"/>
    </row>
    <row r="283" spans="1:263">
      <c r="A283" s="15" t="s">
        <v>779</v>
      </c>
      <c r="B283" s="39" t="s">
        <v>780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27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28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29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30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31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32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33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34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/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v>2</v>
      </c>
      <c r="JA283" s="122">
        <v>6</v>
      </c>
      <c r="JB283" s="132">
        <v>1</v>
      </c>
      <c r="JC283" s="36"/>
    </row>
    <row r="284" spans="1:263">
      <c r="A284" s="15" t="s">
        <v>781</v>
      </c>
      <c r="B284" s="39" t="s">
        <v>782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27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28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29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30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31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33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">
        <v>1270</v>
      </c>
      <c r="JA284" s="122" t="s">
        <v>1270</v>
      </c>
      <c r="JB284" s="132" t="s">
        <v>1270</v>
      </c>
      <c r="JC284" s="36"/>
    </row>
    <row r="285" spans="1:263">
      <c r="A285" s="15" t="s">
        <v>783</v>
      </c>
      <c r="B285" s="39" t="s">
        <v>784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27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28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29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30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31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32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33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34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35"/>
        <v>64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v>8</v>
      </c>
      <c r="JA285" s="122">
        <v>10</v>
      </c>
      <c r="JB285" s="132">
        <v>2</v>
      </c>
      <c r="JC285" s="36"/>
    </row>
    <row r="286" spans="1:263">
      <c r="A286" s="15" t="s">
        <v>785</v>
      </c>
      <c r="B286" s="39" t="s">
        <v>786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27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28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29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30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31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33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">
        <v>1270</v>
      </c>
      <c r="JA286" s="122" t="s">
        <v>1270</v>
      </c>
      <c r="JB286" s="132" t="s">
        <v>1270</v>
      </c>
      <c r="JC286" s="36"/>
    </row>
    <row r="287" spans="1:263">
      <c r="A287" s="15" t="s">
        <v>787</v>
      </c>
      <c r="B287" s="39" t="s">
        <v>788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27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28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29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30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31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32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33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">
        <v>1270</v>
      </c>
      <c r="JA287" s="122" t="s">
        <v>1270</v>
      </c>
      <c r="JB287" s="132" t="s">
        <v>1270</v>
      </c>
      <c r="JC287" s="36"/>
    </row>
    <row r="288" spans="1:263">
      <c r="A288" s="15" t="s">
        <v>789</v>
      </c>
      <c r="B288" s="39" t="s">
        <v>790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27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28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29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30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31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32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33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34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35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v>6</v>
      </c>
      <c r="JA288" s="122">
        <v>6</v>
      </c>
      <c r="JB288" s="132">
        <v>3</v>
      </c>
      <c r="JC288" s="36"/>
    </row>
    <row r="289" spans="1:263">
      <c r="A289" s="15" t="s">
        <v>322</v>
      </c>
      <c r="B289" s="39" t="s">
        <v>791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27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28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29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30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31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33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">
        <v>1270</v>
      </c>
      <c r="JA289" s="122" t="s">
        <v>1270</v>
      </c>
      <c r="JB289" s="132" t="s">
        <v>1270</v>
      </c>
      <c r="JC289" s="36"/>
    </row>
    <row r="290" spans="1:263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33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">
        <v>1270</v>
      </c>
      <c r="JA290" s="122" t="s">
        <v>1270</v>
      </c>
      <c r="JB290" s="132" t="s">
        <v>1270</v>
      </c>
      <c r="JC290" s="36"/>
    </row>
    <row r="291" spans="1:263" ht="17.25" thickBot="1">
      <c r="A291" s="9" t="s">
        <v>792</v>
      </c>
      <c r="B291" s="9" t="s">
        <v>793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31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32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33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34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630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f>IFERROR(VLOOKUP($B291,[1]Sheet4!$B:$C,2,FALSE),"")</f>
        <v>65</v>
      </c>
      <c r="JA291" s="128">
        <f>IFERROR(VLOOKUP($B291,[2]Sheet4!$B:$C,2,FALSE),"")</f>
        <v>50</v>
      </c>
      <c r="JB291" s="124">
        <f>IFERROR(VLOOKUP($B291,[3]Sheet4!$B:$C,2,FALSE),"")</f>
        <v>37</v>
      </c>
      <c r="JC291" s="9"/>
    </row>
    <row r="292" spans="1:263" ht="17.25" thickTop="1">
      <c r="A292" s="67" t="s">
        <v>794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</row>
    <row r="293" spans="1:263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X470"/>
  <sheetViews>
    <sheetView zoomScale="85" zoomScaleNormal="85" workbookViewId="0">
      <pane xSplit="210" topLeftCell="IP1" activePane="topRight" state="frozen"/>
      <selection pane="topRight" activeCell="JA4" sqref="JA4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466" width="0" style="76" hidden="1" customWidth="1"/>
    <col min="467" max="467" width="12.25" style="76" customWidth="1"/>
    <col min="468" max="479" width="12.5" style="76" customWidth="1"/>
    <col min="480" max="480" width="12.25" style="76" customWidth="1"/>
    <col min="481" max="492" width="14.875" style="76" bestFit="1" customWidth="1"/>
    <col min="493" max="493" width="12.25" style="76" customWidth="1"/>
    <col min="494" max="495" width="12.375" style="76" bestFit="1" customWidth="1"/>
    <col min="496" max="502" width="12.5" style="76" bestFit="1" customWidth="1"/>
    <col min="503" max="505" width="12.75" style="76" bestFit="1" customWidth="1"/>
    <col min="506" max="512" width="9.875" style="76"/>
    <col min="513" max="513" width="16.375" style="76" customWidth="1"/>
    <col min="514" max="514" width="21.25" style="76" customWidth="1"/>
    <col min="515" max="722" width="0" style="76" hidden="1" customWidth="1"/>
    <col min="723" max="723" width="12.25" style="76" customWidth="1"/>
    <col min="724" max="735" width="12.5" style="76" customWidth="1"/>
    <col min="736" max="736" width="12.25" style="76" customWidth="1"/>
    <col min="737" max="748" width="14.875" style="76" bestFit="1" customWidth="1"/>
    <col min="749" max="749" width="12.25" style="76" customWidth="1"/>
    <col min="750" max="751" width="12.375" style="76" bestFit="1" customWidth="1"/>
    <col min="752" max="758" width="12.5" style="76" bestFit="1" customWidth="1"/>
    <col min="759" max="761" width="12.75" style="76" bestFit="1" customWidth="1"/>
    <col min="762" max="768" width="9.875" style="76"/>
    <col min="769" max="769" width="16.375" style="76" customWidth="1"/>
    <col min="770" max="770" width="21.25" style="76" customWidth="1"/>
    <col min="771" max="978" width="0" style="76" hidden="1" customWidth="1"/>
    <col min="979" max="979" width="12.25" style="76" customWidth="1"/>
    <col min="980" max="991" width="12.5" style="76" customWidth="1"/>
    <col min="992" max="992" width="12.25" style="76" customWidth="1"/>
    <col min="993" max="1004" width="14.875" style="76" bestFit="1" customWidth="1"/>
    <col min="1005" max="1005" width="12.25" style="76" customWidth="1"/>
    <col min="1006" max="1007" width="12.375" style="76" bestFit="1" customWidth="1"/>
    <col min="1008" max="1014" width="12.5" style="76" bestFit="1" customWidth="1"/>
    <col min="1015" max="1017" width="12.75" style="76" bestFit="1" customWidth="1"/>
    <col min="1018" max="1024" width="9.875" style="76"/>
    <col min="1025" max="1025" width="16.375" style="76" customWidth="1"/>
    <col min="1026" max="1026" width="21.25" style="76" customWidth="1"/>
    <col min="1027" max="1234" width="0" style="76" hidden="1" customWidth="1"/>
    <col min="1235" max="1235" width="12.25" style="76" customWidth="1"/>
    <col min="1236" max="1247" width="12.5" style="76" customWidth="1"/>
    <col min="1248" max="1248" width="12.25" style="76" customWidth="1"/>
    <col min="1249" max="1260" width="14.875" style="76" bestFit="1" customWidth="1"/>
    <col min="1261" max="1261" width="12.25" style="76" customWidth="1"/>
    <col min="1262" max="1263" width="12.375" style="76" bestFit="1" customWidth="1"/>
    <col min="1264" max="1270" width="12.5" style="76" bestFit="1" customWidth="1"/>
    <col min="1271" max="1273" width="12.75" style="76" bestFit="1" customWidth="1"/>
    <col min="1274" max="1280" width="9.875" style="76"/>
    <col min="1281" max="1281" width="16.375" style="76" customWidth="1"/>
    <col min="1282" max="1282" width="21.25" style="76" customWidth="1"/>
    <col min="1283" max="1490" width="0" style="76" hidden="1" customWidth="1"/>
    <col min="1491" max="1491" width="12.25" style="76" customWidth="1"/>
    <col min="1492" max="1503" width="12.5" style="76" customWidth="1"/>
    <col min="1504" max="1504" width="12.25" style="76" customWidth="1"/>
    <col min="1505" max="1516" width="14.875" style="76" bestFit="1" customWidth="1"/>
    <col min="1517" max="1517" width="12.25" style="76" customWidth="1"/>
    <col min="1518" max="1519" width="12.375" style="76" bestFit="1" customWidth="1"/>
    <col min="1520" max="1526" width="12.5" style="76" bestFit="1" customWidth="1"/>
    <col min="1527" max="1529" width="12.75" style="76" bestFit="1" customWidth="1"/>
    <col min="1530" max="1536" width="9.875" style="76"/>
    <col min="1537" max="1537" width="16.375" style="76" customWidth="1"/>
    <col min="1538" max="1538" width="21.25" style="76" customWidth="1"/>
    <col min="1539" max="1746" width="0" style="76" hidden="1" customWidth="1"/>
    <col min="1747" max="1747" width="12.25" style="76" customWidth="1"/>
    <col min="1748" max="1759" width="12.5" style="76" customWidth="1"/>
    <col min="1760" max="1760" width="12.25" style="76" customWidth="1"/>
    <col min="1761" max="1772" width="14.875" style="76" bestFit="1" customWidth="1"/>
    <col min="1773" max="1773" width="12.25" style="76" customWidth="1"/>
    <col min="1774" max="1775" width="12.375" style="76" bestFit="1" customWidth="1"/>
    <col min="1776" max="1782" width="12.5" style="76" bestFit="1" customWidth="1"/>
    <col min="1783" max="1785" width="12.75" style="76" bestFit="1" customWidth="1"/>
    <col min="1786" max="1792" width="9.875" style="76"/>
    <col min="1793" max="1793" width="16.375" style="76" customWidth="1"/>
    <col min="1794" max="1794" width="21.25" style="76" customWidth="1"/>
    <col min="1795" max="2002" width="0" style="76" hidden="1" customWidth="1"/>
    <col min="2003" max="2003" width="12.25" style="76" customWidth="1"/>
    <col min="2004" max="2015" width="12.5" style="76" customWidth="1"/>
    <col min="2016" max="2016" width="12.25" style="76" customWidth="1"/>
    <col min="2017" max="2028" width="14.875" style="76" bestFit="1" customWidth="1"/>
    <col min="2029" max="2029" width="12.25" style="76" customWidth="1"/>
    <col min="2030" max="2031" width="12.375" style="76" bestFit="1" customWidth="1"/>
    <col min="2032" max="2038" width="12.5" style="76" bestFit="1" customWidth="1"/>
    <col min="2039" max="2041" width="12.75" style="76" bestFit="1" customWidth="1"/>
    <col min="2042" max="2048" width="9.875" style="76"/>
    <col min="2049" max="2049" width="16.375" style="76" customWidth="1"/>
    <col min="2050" max="2050" width="21.25" style="76" customWidth="1"/>
    <col min="2051" max="2258" width="0" style="76" hidden="1" customWidth="1"/>
    <col min="2259" max="2259" width="12.25" style="76" customWidth="1"/>
    <col min="2260" max="2271" width="12.5" style="76" customWidth="1"/>
    <col min="2272" max="2272" width="12.25" style="76" customWidth="1"/>
    <col min="2273" max="2284" width="14.875" style="76" bestFit="1" customWidth="1"/>
    <col min="2285" max="2285" width="12.25" style="76" customWidth="1"/>
    <col min="2286" max="2287" width="12.375" style="76" bestFit="1" customWidth="1"/>
    <col min="2288" max="2294" width="12.5" style="76" bestFit="1" customWidth="1"/>
    <col min="2295" max="2297" width="12.75" style="76" bestFit="1" customWidth="1"/>
    <col min="2298" max="2304" width="9.875" style="76"/>
    <col min="2305" max="2305" width="16.375" style="76" customWidth="1"/>
    <col min="2306" max="2306" width="21.25" style="76" customWidth="1"/>
    <col min="2307" max="2514" width="0" style="76" hidden="1" customWidth="1"/>
    <col min="2515" max="2515" width="12.25" style="76" customWidth="1"/>
    <col min="2516" max="2527" width="12.5" style="76" customWidth="1"/>
    <col min="2528" max="2528" width="12.25" style="76" customWidth="1"/>
    <col min="2529" max="2540" width="14.875" style="76" bestFit="1" customWidth="1"/>
    <col min="2541" max="2541" width="12.25" style="76" customWidth="1"/>
    <col min="2542" max="2543" width="12.375" style="76" bestFit="1" customWidth="1"/>
    <col min="2544" max="2550" width="12.5" style="76" bestFit="1" customWidth="1"/>
    <col min="2551" max="2553" width="12.75" style="76" bestFit="1" customWidth="1"/>
    <col min="2554" max="2560" width="9.875" style="76"/>
    <col min="2561" max="2561" width="16.375" style="76" customWidth="1"/>
    <col min="2562" max="2562" width="21.25" style="76" customWidth="1"/>
    <col min="2563" max="2770" width="0" style="76" hidden="1" customWidth="1"/>
    <col min="2771" max="2771" width="12.25" style="76" customWidth="1"/>
    <col min="2772" max="2783" width="12.5" style="76" customWidth="1"/>
    <col min="2784" max="2784" width="12.25" style="76" customWidth="1"/>
    <col min="2785" max="2796" width="14.875" style="76" bestFit="1" customWidth="1"/>
    <col min="2797" max="2797" width="12.25" style="76" customWidth="1"/>
    <col min="2798" max="2799" width="12.375" style="76" bestFit="1" customWidth="1"/>
    <col min="2800" max="2806" width="12.5" style="76" bestFit="1" customWidth="1"/>
    <col min="2807" max="2809" width="12.75" style="76" bestFit="1" customWidth="1"/>
    <col min="2810" max="2816" width="9.875" style="76"/>
    <col min="2817" max="2817" width="16.375" style="76" customWidth="1"/>
    <col min="2818" max="2818" width="21.25" style="76" customWidth="1"/>
    <col min="2819" max="3026" width="0" style="76" hidden="1" customWidth="1"/>
    <col min="3027" max="3027" width="12.25" style="76" customWidth="1"/>
    <col min="3028" max="3039" width="12.5" style="76" customWidth="1"/>
    <col min="3040" max="3040" width="12.25" style="76" customWidth="1"/>
    <col min="3041" max="3052" width="14.875" style="76" bestFit="1" customWidth="1"/>
    <col min="3053" max="3053" width="12.25" style="76" customWidth="1"/>
    <col min="3054" max="3055" width="12.375" style="76" bestFit="1" customWidth="1"/>
    <col min="3056" max="3062" width="12.5" style="76" bestFit="1" customWidth="1"/>
    <col min="3063" max="3065" width="12.75" style="76" bestFit="1" customWidth="1"/>
    <col min="3066" max="3072" width="9.875" style="76"/>
    <col min="3073" max="3073" width="16.375" style="76" customWidth="1"/>
    <col min="3074" max="3074" width="21.25" style="76" customWidth="1"/>
    <col min="3075" max="3282" width="0" style="76" hidden="1" customWidth="1"/>
    <col min="3283" max="3283" width="12.25" style="76" customWidth="1"/>
    <col min="3284" max="3295" width="12.5" style="76" customWidth="1"/>
    <col min="3296" max="3296" width="12.25" style="76" customWidth="1"/>
    <col min="3297" max="3308" width="14.875" style="76" bestFit="1" customWidth="1"/>
    <col min="3309" max="3309" width="12.25" style="76" customWidth="1"/>
    <col min="3310" max="3311" width="12.375" style="76" bestFit="1" customWidth="1"/>
    <col min="3312" max="3318" width="12.5" style="76" bestFit="1" customWidth="1"/>
    <col min="3319" max="3321" width="12.75" style="76" bestFit="1" customWidth="1"/>
    <col min="3322" max="3328" width="9.875" style="76"/>
    <col min="3329" max="3329" width="16.375" style="76" customWidth="1"/>
    <col min="3330" max="3330" width="21.25" style="76" customWidth="1"/>
    <col min="3331" max="3538" width="0" style="76" hidden="1" customWidth="1"/>
    <col min="3539" max="3539" width="12.25" style="76" customWidth="1"/>
    <col min="3540" max="3551" width="12.5" style="76" customWidth="1"/>
    <col min="3552" max="3552" width="12.25" style="76" customWidth="1"/>
    <col min="3553" max="3564" width="14.875" style="76" bestFit="1" customWidth="1"/>
    <col min="3565" max="3565" width="12.25" style="76" customWidth="1"/>
    <col min="3566" max="3567" width="12.375" style="76" bestFit="1" customWidth="1"/>
    <col min="3568" max="3574" width="12.5" style="76" bestFit="1" customWidth="1"/>
    <col min="3575" max="3577" width="12.75" style="76" bestFit="1" customWidth="1"/>
    <col min="3578" max="3584" width="9.875" style="76"/>
    <col min="3585" max="3585" width="16.375" style="76" customWidth="1"/>
    <col min="3586" max="3586" width="21.25" style="76" customWidth="1"/>
    <col min="3587" max="3794" width="0" style="76" hidden="1" customWidth="1"/>
    <col min="3795" max="3795" width="12.25" style="76" customWidth="1"/>
    <col min="3796" max="3807" width="12.5" style="76" customWidth="1"/>
    <col min="3808" max="3808" width="12.25" style="76" customWidth="1"/>
    <col min="3809" max="3820" width="14.875" style="76" bestFit="1" customWidth="1"/>
    <col min="3821" max="3821" width="12.25" style="76" customWidth="1"/>
    <col min="3822" max="3823" width="12.375" style="76" bestFit="1" customWidth="1"/>
    <col min="3824" max="3830" width="12.5" style="76" bestFit="1" customWidth="1"/>
    <col min="3831" max="3833" width="12.75" style="76" bestFit="1" customWidth="1"/>
    <col min="3834" max="3840" width="9.875" style="76"/>
    <col min="3841" max="3841" width="16.375" style="76" customWidth="1"/>
    <col min="3842" max="3842" width="21.25" style="76" customWidth="1"/>
    <col min="3843" max="4050" width="0" style="76" hidden="1" customWidth="1"/>
    <col min="4051" max="4051" width="12.25" style="76" customWidth="1"/>
    <col min="4052" max="4063" width="12.5" style="76" customWidth="1"/>
    <col min="4064" max="4064" width="12.25" style="76" customWidth="1"/>
    <col min="4065" max="4076" width="14.875" style="76" bestFit="1" customWidth="1"/>
    <col min="4077" max="4077" width="12.25" style="76" customWidth="1"/>
    <col min="4078" max="4079" width="12.375" style="76" bestFit="1" customWidth="1"/>
    <col min="4080" max="4086" width="12.5" style="76" bestFit="1" customWidth="1"/>
    <col min="4087" max="4089" width="12.75" style="76" bestFit="1" customWidth="1"/>
    <col min="4090" max="4096" width="9.875" style="76"/>
    <col min="4097" max="4097" width="16.375" style="76" customWidth="1"/>
    <col min="4098" max="4098" width="21.25" style="76" customWidth="1"/>
    <col min="4099" max="4306" width="0" style="76" hidden="1" customWidth="1"/>
    <col min="4307" max="4307" width="12.25" style="76" customWidth="1"/>
    <col min="4308" max="4319" width="12.5" style="76" customWidth="1"/>
    <col min="4320" max="4320" width="12.25" style="76" customWidth="1"/>
    <col min="4321" max="4332" width="14.875" style="76" bestFit="1" customWidth="1"/>
    <col min="4333" max="4333" width="12.25" style="76" customWidth="1"/>
    <col min="4334" max="4335" width="12.375" style="76" bestFit="1" customWidth="1"/>
    <col min="4336" max="4342" width="12.5" style="76" bestFit="1" customWidth="1"/>
    <col min="4343" max="4345" width="12.75" style="76" bestFit="1" customWidth="1"/>
    <col min="4346" max="4352" width="9.875" style="76"/>
    <col min="4353" max="4353" width="16.375" style="76" customWidth="1"/>
    <col min="4354" max="4354" width="21.25" style="76" customWidth="1"/>
    <col min="4355" max="4562" width="0" style="76" hidden="1" customWidth="1"/>
    <col min="4563" max="4563" width="12.25" style="76" customWidth="1"/>
    <col min="4564" max="4575" width="12.5" style="76" customWidth="1"/>
    <col min="4576" max="4576" width="12.25" style="76" customWidth="1"/>
    <col min="4577" max="4588" width="14.875" style="76" bestFit="1" customWidth="1"/>
    <col min="4589" max="4589" width="12.25" style="76" customWidth="1"/>
    <col min="4590" max="4591" width="12.375" style="76" bestFit="1" customWidth="1"/>
    <col min="4592" max="4598" width="12.5" style="76" bestFit="1" customWidth="1"/>
    <col min="4599" max="4601" width="12.75" style="76" bestFit="1" customWidth="1"/>
    <col min="4602" max="4608" width="9.875" style="76"/>
    <col min="4609" max="4609" width="16.375" style="76" customWidth="1"/>
    <col min="4610" max="4610" width="21.25" style="76" customWidth="1"/>
    <col min="4611" max="4818" width="0" style="76" hidden="1" customWidth="1"/>
    <col min="4819" max="4819" width="12.25" style="76" customWidth="1"/>
    <col min="4820" max="4831" width="12.5" style="76" customWidth="1"/>
    <col min="4832" max="4832" width="12.25" style="76" customWidth="1"/>
    <col min="4833" max="4844" width="14.875" style="76" bestFit="1" customWidth="1"/>
    <col min="4845" max="4845" width="12.25" style="76" customWidth="1"/>
    <col min="4846" max="4847" width="12.375" style="76" bestFit="1" customWidth="1"/>
    <col min="4848" max="4854" width="12.5" style="76" bestFit="1" customWidth="1"/>
    <col min="4855" max="4857" width="12.75" style="76" bestFit="1" customWidth="1"/>
    <col min="4858" max="4864" width="9.875" style="76"/>
    <col min="4865" max="4865" width="16.375" style="76" customWidth="1"/>
    <col min="4866" max="4866" width="21.25" style="76" customWidth="1"/>
    <col min="4867" max="5074" width="0" style="76" hidden="1" customWidth="1"/>
    <col min="5075" max="5075" width="12.25" style="76" customWidth="1"/>
    <col min="5076" max="5087" width="12.5" style="76" customWidth="1"/>
    <col min="5088" max="5088" width="12.25" style="76" customWidth="1"/>
    <col min="5089" max="5100" width="14.875" style="76" bestFit="1" customWidth="1"/>
    <col min="5101" max="5101" width="12.25" style="76" customWidth="1"/>
    <col min="5102" max="5103" width="12.375" style="76" bestFit="1" customWidth="1"/>
    <col min="5104" max="5110" width="12.5" style="76" bestFit="1" customWidth="1"/>
    <col min="5111" max="5113" width="12.75" style="76" bestFit="1" customWidth="1"/>
    <col min="5114" max="5120" width="9.875" style="76"/>
    <col min="5121" max="5121" width="16.375" style="76" customWidth="1"/>
    <col min="5122" max="5122" width="21.25" style="76" customWidth="1"/>
    <col min="5123" max="5330" width="0" style="76" hidden="1" customWidth="1"/>
    <col min="5331" max="5331" width="12.25" style="76" customWidth="1"/>
    <col min="5332" max="5343" width="12.5" style="76" customWidth="1"/>
    <col min="5344" max="5344" width="12.25" style="76" customWidth="1"/>
    <col min="5345" max="5356" width="14.875" style="76" bestFit="1" customWidth="1"/>
    <col min="5357" max="5357" width="12.25" style="76" customWidth="1"/>
    <col min="5358" max="5359" width="12.375" style="76" bestFit="1" customWidth="1"/>
    <col min="5360" max="5366" width="12.5" style="76" bestFit="1" customWidth="1"/>
    <col min="5367" max="5369" width="12.75" style="76" bestFit="1" customWidth="1"/>
    <col min="5370" max="5376" width="9.875" style="76"/>
    <col min="5377" max="5377" width="16.375" style="76" customWidth="1"/>
    <col min="5378" max="5378" width="21.25" style="76" customWidth="1"/>
    <col min="5379" max="5586" width="0" style="76" hidden="1" customWidth="1"/>
    <col min="5587" max="5587" width="12.25" style="76" customWidth="1"/>
    <col min="5588" max="5599" width="12.5" style="76" customWidth="1"/>
    <col min="5600" max="5600" width="12.25" style="76" customWidth="1"/>
    <col min="5601" max="5612" width="14.875" style="76" bestFit="1" customWidth="1"/>
    <col min="5613" max="5613" width="12.25" style="76" customWidth="1"/>
    <col min="5614" max="5615" width="12.375" style="76" bestFit="1" customWidth="1"/>
    <col min="5616" max="5622" width="12.5" style="76" bestFit="1" customWidth="1"/>
    <col min="5623" max="5625" width="12.75" style="76" bestFit="1" customWidth="1"/>
    <col min="5626" max="5632" width="9.875" style="76"/>
    <col min="5633" max="5633" width="16.375" style="76" customWidth="1"/>
    <col min="5634" max="5634" width="21.25" style="76" customWidth="1"/>
    <col min="5635" max="5842" width="0" style="76" hidden="1" customWidth="1"/>
    <col min="5843" max="5843" width="12.25" style="76" customWidth="1"/>
    <col min="5844" max="5855" width="12.5" style="76" customWidth="1"/>
    <col min="5856" max="5856" width="12.25" style="76" customWidth="1"/>
    <col min="5857" max="5868" width="14.875" style="76" bestFit="1" customWidth="1"/>
    <col min="5869" max="5869" width="12.25" style="76" customWidth="1"/>
    <col min="5870" max="5871" width="12.375" style="76" bestFit="1" customWidth="1"/>
    <col min="5872" max="5878" width="12.5" style="76" bestFit="1" customWidth="1"/>
    <col min="5879" max="5881" width="12.75" style="76" bestFit="1" customWidth="1"/>
    <col min="5882" max="5888" width="9.875" style="76"/>
    <col min="5889" max="5889" width="16.375" style="76" customWidth="1"/>
    <col min="5890" max="5890" width="21.25" style="76" customWidth="1"/>
    <col min="5891" max="6098" width="0" style="76" hidden="1" customWidth="1"/>
    <col min="6099" max="6099" width="12.25" style="76" customWidth="1"/>
    <col min="6100" max="6111" width="12.5" style="76" customWidth="1"/>
    <col min="6112" max="6112" width="12.25" style="76" customWidth="1"/>
    <col min="6113" max="6124" width="14.875" style="76" bestFit="1" customWidth="1"/>
    <col min="6125" max="6125" width="12.25" style="76" customWidth="1"/>
    <col min="6126" max="6127" width="12.375" style="76" bestFit="1" customWidth="1"/>
    <col min="6128" max="6134" width="12.5" style="76" bestFit="1" customWidth="1"/>
    <col min="6135" max="6137" width="12.75" style="76" bestFit="1" customWidth="1"/>
    <col min="6138" max="6144" width="9.875" style="76"/>
    <col min="6145" max="6145" width="16.375" style="76" customWidth="1"/>
    <col min="6146" max="6146" width="21.25" style="76" customWidth="1"/>
    <col min="6147" max="6354" width="0" style="76" hidden="1" customWidth="1"/>
    <col min="6355" max="6355" width="12.25" style="76" customWidth="1"/>
    <col min="6356" max="6367" width="12.5" style="76" customWidth="1"/>
    <col min="6368" max="6368" width="12.25" style="76" customWidth="1"/>
    <col min="6369" max="6380" width="14.875" style="76" bestFit="1" customWidth="1"/>
    <col min="6381" max="6381" width="12.25" style="76" customWidth="1"/>
    <col min="6382" max="6383" width="12.375" style="76" bestFit="1" customWidth="1"/>
    <col min="6384" max="6390" width="12.5" style="76" bestFit="1" customWidth="1"/>
    <col min="6391" max="6393" width="12.75" style="76" bestFit="1" customWidth="1"/>
    <col min="6394" max="6400" width="9.875" style="76"/>
    <col min="6401" max="6401" width="16.375" style="76" customWidth="1"/>
    <col min="6402" max="6402" width="21.25" style="76" customWidth="1"/>
    <col min="6403" max="6610" width="0" style="76" hidden="1" customWidth="1"/>
    <col min="6611" max="6611" width="12.25" style="76" customWidth="1"/>
    <col min="6612" max="6623" width="12.5" style="76" customWidth="1"/>
    <col min="6624" max="6624" width="12.25" style="76" customWidth="1"/>
    <col min="6625" max="6636" width="14.875" style="76" bestFit="1" customWidth="1"/>
    <col min="6637" max="6637" width="12.25" style="76" customWidth="1"/>
    <col min="6638" max="6639" width="12.375" style="76" bestFit="1" customWidth="1"/>
    <col min="6640" max="6646" width="12.5" style="76" bestFit="1" customWidth="1"/>
    <col min="6647" max="6649" width="12.75" style="76" bestFit="1" customWidth="1"/>
    <col min="6650" max="6656" width="9.875" style="76"/>
    <col min="6657" max="6657" width="16.375" style="76" customWidth="1"/>
    <col min="6658" max="6658" width="21.25" style="76" customWidth="1"/>
    <col min="6659" max="6866" width="0" style="76" hidden="1" customWidth="1"/>
    <col min="6867" max="6867" width="12.25" style="76" customWidth="1"/>
    <col min="6868" max="6879" width="12.5" style="76" customWidth="1"/>
    <col min="6880" max="6880" width="12.25" style="76" customWidth="1"/>
    <col min="6881" max="6892" width="14.875" style="76" bestFit="1" customWidth="1"/>
    <col min="6893" max="6893" width="12.25" style="76" customWidth="1"/>
    <col min="6894" max="6895" width="12.375" style="76" bestFit="1" customWidth="1"/>
    <col min="6896" max="6902" width="12.5" style="76" bestFit="1" customWidth="1"/>
    <col min="6903" max="6905" width="12.75" style="76" bestFit="1" customWidth="1"/>
    <col min="6906" max="6912" width="9.875" style="76"/>
    <col min="6913" max="6913" width="16.375" style="76" customWidth="1"/>
    <col min="6914" max="6914" width="21.25" style="76" customWidth="1"/>
    <col min="6915" max="7122" width="0" style="76" hidden="1" customWidth="1"/>
    <col min="7123" max="7123" width="12.25" style="76" customWidth="1"/>
    <col min="7124" max="7135" width="12.5" style="76" customWidth="1"/>
    <col min="7136" max="7136" width="12.25" style="76" customWidth="1"/>
    <col min="7137" max="7148" width="14.875" style="76" bestFit="1" customWidth="1"/>
    <col min="7149" max="7149" width="12.25" style="76" customWidth="1"/>
    <col min="7150" max="7151" width="12.375" style="76" bestFit="1" customWidth="1"/>
    <col min="7152" max="7158" width="12.5" style="76" bestFit="1" customWidth="1"/>
    <col min="7159" max="7161" width="12.75" style="76" bestFit="1" customWidth="1"/>
    <col min="7162" max="7168" width="9.875" style="76"/>
    <col min="7169" max="7169" width="16.375" style="76" customWidth="1"/>
    <col min="7170" max="7170" width="21.25" style="76" customWidth="1"/>
    <col min="7171" max="7378" width="0" style="76" hidden="1" customWidth="1"/>
    <col min="7379" max="7379" width="12.25" style="76" customWidth="1"/>
    <col min="7380" max="7391" width="12.5" style="76" customWidth="1"/>
    <col min="7392" max="7392" width="12.25" style="76" customWidth="1"/>
    <col min="7393" max="7404" width="14.875" style="76" bestFit="1" customWidth="1"/>
    <col min="7405" max="7405" width="12.25" style="76" customWidth="1"/>
    <col min="7406" max="7407" width="12.375" style="76" bestFit="1" customWidth="1"/>
    <col min="7408" max="7414" width="12.5" style="76" bestFit="1" customWidth="1"/>
    <col min="7415" max="7417" width="12.75" style="76" bestFit="1" customWidth="1"/>
    <col min="7418" max="7424" width="9.875" style="76"/>
    <col min="7425" max="7425" width="16.375" style="76" customWidth="1"/>
    <col min="7426" max="7426" width="21.25" style="76" customWidth="1"/>
    <col min="7427" max="7634" width="0" style="76" hidden="1" customWidth="1"/>
    <col min="7635" max="7635" width="12.25" style="76" customWidth="1"/>
    <col min="7636" max="7647" width="12.5" style="76" customWidth="1"/>
    <col min="7648" max="7648" width="12.25" style="76" customWidth="1"/>
    <col min="7649" max="7660" width="14.875" style="76" bestFit="1" customWidth="1"/>
    <col min="7661" max="7661" width="12.25" style="76" customWidth="1"/>
    <col min="7662" max="7663" width="12.375" style="76" bestFit="1" customWidth="1"/>
    <col min="7664" max="7670" width="12.5" style="76" bestFit="1" customWidth="1"/>
    <col min="7671" max="7673" width="12.75" style="76" bestFit="1" customWidth="1"/>
    <col min="7674" max="7680" width="9.875" style="76"/>
    <col min="7681" max="7681" width="16.375" style="76" customWidth="1"/>
    <col min="7682" max="7682" width="21.25" style="76" customWidth="1"/>
    <col min="7683" max="7890" width="0" style="76" hidden="1" customWidth="1"/>
    <col min="7891" max="7891" width="12.25" style="76" customWidth="1"/>
    <col min="7892" max="7903" width="12.5" style="76" customWidth="1"/>
    <col min="7904" max="7904" width="12.25" style="76" customWidth="1"/>
    <col min="7905" max="7916" width="14.875" style="76" bestFit="1" customWidth="1"/>
    <col min="7917" max="7917" width="12.25" style="76" customWidth="1"/>
    <col min="7918" max="7919" width="12.375" style="76" bestFit="1" customWidth="1"/>
    <col min="7920" max="7926" width="12.5" style="76" bestFit="1" customWidth="1"/>
    <col min="7927" max="7929" width="12.75" style="76" bestFit="1" customWidth="1"/>
    <col min="7930" max="7936" width="9.875" style="76"/>
    <col min="7937" max="7937" width="16.375" style="76" customWidth="1"/>
    <col min="7938" max="7938" width="21.25" style="76" customWidth="1"/>
    <col min="7939" max="8146" width="0" style="76" hidden="1" customWidth="1"/>
    <col min="8147" max="8147" width="12.25" style="76" customWidth="1"/>
    <col min="8148" max="8159" width="12.5" style="76" customWidth="1"/>
    <col min="8160" max="8160" width="12.25" style="76" customWidth="1"/>
    <col min="8161" max="8172" width="14.875" style="76" bestFit="1" customWidth="1"/>
    <col min="8173" max="8173" width="12.25" style="76" customWidth="1"/>
    <col min="8174" max="8175" width="12.375" style="76" bestFit="1" customWidth="1"/>
    <col min="8176" max="8182" width="12.5" style="76" bestFit="1" customWidth="1"/>
    <col min="8183" max="8185" width="12.75" style="76" bestFit="1" customWidth="1"/>
    <col min="8186" max="8192" width="9.875" style="76"/>
    <col min="8193" max="8193" width="16.375" style="76" customWidth="1"/>
    <col min="8194" max="8194" width="21.25" style="76" customWidth="1"/>
    <col min="8195" max="8402" width="0" style="76" hidden="1" customWidth="1"/>
    <col min="8403" max="8403" width="12.25" style="76" customWidth="1"/>
    <col min="8404" max="8415" width="12.5" style="76" customWidth="1"/>
    <col min="8416" max="8416" width="12.25" style="76" customWidth="1"/>
    <col min="8417" max="8428" width="14.875" style="76" bestFit="1" customWidth="1"/>
    <col min="8429" max="8429" width="12.25" style="76" customWidth="1"/>
    <col min="8430" max="8431" width="12.375" style="76" bestFit="1" customWidth="1"/>
    <col min="8432" max="8438" width="12.5" style="76" bestFit="1" customWidth="1"/>
    <col min="8439" max="8441" width="12.75" style="76" bestFit="1" customWidth="1"/>
    <col min="8442" max="8448" width="9.875" style="76"/>
    <col min="8449" max="8449" width="16.375" style="76" customWidth="1"/>
    <col min="8450" max="8450" width="21.25" style="76" customWidth="1"/>
    <col min="8451" max="8658" width="0" style="76" hidden="1" customWidth="1"/>
    <col min="8659" max="8659" width="12.25" style="76" customWidth="1"/>
    <col min="8660" max="8671" width="12.5" style="76" customWidth="1"/>
    <col min="8672" max="8672" width="12.25" style="76" customWidth="1"/>
    <col min="8673" max="8684" width="14.875" style="76" bestFit="1" customWidth="1"/>
    <col min="8685" max="8685" width="12.25" style="76" customWidth="1"/>
    <col min="8686" max="8687" width="12.375" style="76" bestFit="1" customWidth="1"/>
    <col min="8688" max="8694" width="12.5" style="76" bestFit="1" customWidth="1"/>
    <col min="8695" max="8697" width="12.75" style="76" bestFit="1" customWidth="1"/>
    <col min="8698" max="8704" width="9.875" style="76"/>
    <col min="8705" max="8705" width="16.375" style="76" customWidth="1"/>
    <col min="8706" max="8706" width="21.25" style="76" customWidth="1"/>
    <col min="8707" max="8914" width="0" style="76" hidden="1" customWidth="1"/>
    <col min="8915" max="8915" width="12.25" style="76" customWidth="1"/>
    <col min="8916" max="8927" width="12.5" style="76" customWidth="1"/>
    <col min="8928" max="8928" width="12.25" style="76" customWidth="1"/>
    <col min="8929" max="8940" width="14.875" style="76" bestFit="1" customWidth="1"/>
    <col min="8941" max="8941" width="12.25" style="76" customWidth="1"/>
    <col min="8942" max="8943" width="12.375" style="76" bestFit="1" customWidth="1"/>
    <col min="8944" max="8950" width="12.5" style="76" bestFit="1" customWidth="1"/>
    <col min="8951" max="8953" width="12.75" style="76" bestFit="1" customWidth="1"/>
    <col min="8954" max="8960" width="9.875" style="76"/>
    <col min="8961" max="8961" width="16.375" style="76" customWidth="1"/>
    <col min="8962" max="8962" width="21.25" style="76" customWidth="1"/>
    <col min="8963" max="9170" width="0" style="76" hidden="1" customWidth="1"/>
    <col min="9171" max="9171" width="12.25" style="76" customWidth="1"/>
    <col min="9172" max="9183" width="12.5" style="76" customWidth="1"/>
    <col min="9184" max="9184" width="12.25" style="76" customWidth="1"/>
    <col min="9185" max="9196" width="14.875" style="76" bestFit="1" customWidth="1"/>
    <col min="9197" max="9197" width="12.25" style="76" customWidth="1"/>
    <col min="9198" max="9199" width="12.375" style="76" bestFit="1" customWidth="1"/>
    <col min="9200" max="9206" width="12.5" style="76" bestFit="1" customWidth="1"/>
    <col min="9207" max="9209" width="12.75" style="76" bestFit="1" customWidth="1"/>
    <col min="9210" max="9216" width="9.875" style="76"/>
    <col min="9217" max="9217" width="16.375" style="76" customWidth="1"/>
    <col min="9218" max="9218" width="21.25" style="76" customWidth="1"/>
    <col min="9219" max="9426" width="0" style="76" hidden="1" customWidth="1"/>
    <col min="9427" max="9427" width="12.25" style="76" customWidth="1"/>
    <col min="9428" max="9439" width="12.5" style="76" customWidth="1"/>
    <col min="9440" max="9440" width="12.25" style="76" customWidth="1"/>
    <col min="9441" max="9452" width="14.875" style="76" bestFit="1" customWidth="1"/>
    <col min="9453" max="9453" width="12.25" style="76" customWidth="1"/>
    <col min="9454" max="9455" width="12.375" style="76" bestFit="1" customWidth="1"/>
    <col min="9456" max="9462" width="12.5" style="76" bestFit="1" customWidth="1"/>
    <col min="9463" max="9465" width="12.75" style="76" bestFit="1" customWidth="1"/>
    <col min="9466" max="9472" width="9.875" style="76"/>
    <col min="9473" max="9473" width="16.375" style="76" customWidth="1"/>
    <col min="9474" max="9474" width="21.25" style="76" customWidth="1"/>
    <col min="9475" max="9682" width="0" style="76" hidden="1" customWidth="1"/>
    <col min="9683" max="9683" width="12.25" style="76" customWidth="1"/>
    <col min="9684" max="9695" width="12.5" style="76" customWidth="1"/>
    <col min="9696" max="9696" width="12.25" style="76" customWidth="1"/>
    <col min="9697" max="9708" width="14.875" style="76" bestFit="1" customWidth="1"/>
    <col min="9709" max="9709" width="12.25" style="76" customWidth="1"/>
    <col min="9710" max="9711" width="12.375" style="76" bestFit="1" customWidth="1"/>
    <col min="9712" max="9718" width="12.5" style="76" bestFit="1" customWidth="1"/>
    <col min="9719" max="9721" width="12.75" style="76" bestFit="1" customWidth="1"/>
    <col min="9722" max="9728" width="9.875" style="76"/>
    <col min="9729" max="9729" width="16.375" style="76" customWidth="1"/>
    <col min="9730" max="9730" width="21.25" style="76" customWidth="1"/>
    <col min="9731" max="9938" width="0" style="76" hidden="1" customWidth="1"/>
    <col min="9939" max="9939" width="12.25" style="76" customWidth="1"/>
    <col min="9940" max="9951" width="12.5" style="76" customWidth="1"/>
    <col min="9952" max="9952" width="12.25" style="76" customWidth="1"/>
    <col min="9953" max="9964" width="14.875" style="76" bestFit="1" customWidth="1"/>
    <col min="9965" max="9965" width="12.25" style="76" customWidth="1"/>
    <col min="9966" max="9967" width="12.375" style="76" bestFit="1" customWidth="1"/>
    <col min="9968" max="9974" width="12.5" style="76" bestFit="1" customWidth="1"/>
    <col min="9975" max="9977" width="12.75" style="76" bestFit="1" customWidth="1"/>
    <col min="9978" max="9984" width="9.875" style="76"/>
    <col min="9985" max="9985" width="16.375" style="76" customWidth="1"/>
    <col min="9986" max="9986" width="21.25" style="76" customWidth="1"/>
    <col min="9987" max="10194" width="0" style="76" hidden="1" customWidth="1"/>
    <col min="10195" max="10195" width="12.25" style="76" customWidth="1"/>
    <col min="10196" max="10207" width="12.5" style="76" customWidth="1"/>
    <col min="10208" max="10208" width="12.25" style="76" customWidth="1"/>
    <col min="10209" max="10220" width="14.875" style="76" bestFit="1" customWidth="1"/>
    <col min="10221" max="10221" width="12.25" style="76" customWidth="1"/>
    <col min="10222" max="10223" width="12.375" style="76" bestFit="1" customWidth="1"/>
    <col min="10224" max="10230" width="12.5" style="76" bestFit="1" customWidth="1"/>
    <col min="10231" max="10233" width="12.75" style="76" bestFit="1" customWidth="1"/>
    <col min="10234" max="10240" width="9.875" style="76"/>
    <col min="10241" max="10241" width="16.375" style="76" customWidth="1"/>
    <col min="10242" max="10242" width="21.25" style="76" customWidth="1"/>
    <col min="10243" max="10450" width="0" style="76" hidden="1" customWidth="1"/>
    <col min="10451" max="10451" width="12.25" style="76" customWidth="1"/>
    <col min="10452" max="10463" width="12.5" style="76" customWidth="1"/>
    <col min="10464" max="10464" width="12.25" style="76" customWidth="1"/>
    <col min="10465" max="10476" width="14.875" style="76" bestFit="1" customWidth="1"/>
    <col min="10477" max="10477" width="12.25" style="76" customWidth="1"/>
    <col min="10478" max="10479" width="12.375" style="76" bestFit="1" customWidth="1"/>
    <col min="10480" max="10486" width="12.5" style="76" bestFit="1" customWidth="1"/>
    <col min="10487" max="10489" width="12.75" style="76" bestFit="1" customWidth="1"/>
    <col min="10490" max="10496" width="9.875" style="76"/>
    <col min="10497" max="10497" width="16.375" style="76" customWidth="1"/>
    <col min="10498" max="10498" width="21.25" style="76" customWidth="1"/>
    <col min="10499" max="10706" width="0" style="76" hidden="1" customWidth="1"/>
    <col min="10707" max="10707" width="12.25" style="76" customWidth="1"/>
    <col min="10708" max="10719" width="12.5" style="76" customWidth="1"/>
    <col min="10720" max="10720" width="12.25" style="76" customWidth="1"/>
    <col min="10721" max="10732" width="14.875" style="76" bestFit="1" customWidth="1"/>
    <col min="10733" max="10733" width="12.25" style="76" customWidth="1"/>
    <col min="10734" max="10735" width="12.375" style="76" bestFit="1" customWidth="1"/>
    <col min="10736" max="10742" width="12.5" style="76" bestFit="1" customWidth="1"/>
    <col min="10743" max="10745" width="12.75" style="76" bestFit="1" customWidth="1"/>
    <col min="10746" max="10752" width="9.875" style="76"/>
    <col min="10753" max="10753" width="16.375" style="76" customWidth="1"/>
    <col min="10754" max="10754" width="21.25" style="76" customWidth="1"/>
    <col min="10755" max="10962" width="0" style="76" hidden="1" customWidth="1"/>
    <col min="10963" max="10963" width="12.25" style="76" customWidth="1"/>
    <col min="10964" max="10975" width="12.5" style="76" customWidth="1"/>
    <col min="10976" max="10976" width="12.25" style="76" customWidth="1"/>
    <col min="10977" max="10988" width="14.875" style="76" bestFit="1" customWidth="1"/>
    <col min="10989" max="10989" width="12.25" style="76" customWidth="1"/>
    <col min="10990" max="10991" width="12.375" style="76" bestFit="1" customWidth="1"/>
    <col min="10992" max="10998" width="12.5" style="76" bestFit="1" customWidth="1"/>
    <col min="10999" max="11001" width="12.75" style="76" bestFit="1" customWidth="1"/>
    <col min="11002" max="11008" width="9.875" style="76"/>
    <col min="11009" max="11009" width="16.375" style="76" customWidth="1"/>
    <col min="11010" max="11010" width="21.25" style="76" customWidth="1"/>
    <col min="11011" max="11218" width="0" style="76" hidden="1" customWidth="1"/>
    <col min="11219" max="11219" width="12.25" style="76" customWidth="1"/>
    <col min="11220" max="11231" width="12.5" style="76" customWidth="1"/>
    <col min="11232" max="11232" width="12.25" style="76" customWidth="1"/>
    <col min="11233" max="11244" width="14.875" style="76" bestFit="1" customWidth="1"/>
    <col min="11245" max="11245" width="12.25" style="76" customWidth="1"/>
    <col min="11246" max="11247" width="12.375" style="76" bestFit="1" customWidth="1"/>
    <col min="11248" max="11254" width="12.5" style="76" bestFit="1" customWidth="1"/>
    <col min="11255" max="11257" width="12.75" style="76" bestFit="1" customWidth="1"/>
    <col min="11258" max="11264" width="9.875" style="76"/>
    <col min="11265" max="11265" width="16.375" style="76" customWidth="1"/>
    <col min="11266" max="11266" width="21.25" style="76" customWidth="1"/>
    <col min="11267" max="11474" width="0" style="76" hidden="1" customWidth="1"/>
    <col min="11475" max="11475" width="12.25" style="76" customWidth="1"/>
    <col min="11476" max="11487" width="12.5" style="76" customWidth="1"/>
    <col min="11488" max="11488" width="12.25" style="76" customWidth="1"/>
    <col min="11489" max="11500" width="14.875" style="76" bestFit="1" customWidth="1"/>
    <col min="11501" max="11501" width="12.25" style="76" customWidth="1"/>
    <col min="11502" max="11503" width="12.375" style="76" bestFit="1" customWidth="1"/>
    <col min="11504" max="11510" width="12.5" style="76" bestFit="1" customWidth="1"/>
    <col min="11511" max="11513" width="12.75" style="76" bestFit="1" customWidth="1"/>
    <col min="11514" max="11520" width="9.875" style="76"/>
    <col min="11521" max="11521" width="16.375" style="76" customWidth="1"/>
    <col min="11522" max="11522" width="21.25" style="76" customWidth="1"/>
    <col min="11523" max="11730" width="0" style="76" hidden="1" customWidth="1"/>
    <col min="11731" max="11731" width="12.25" style="76" customWidth="1"/>
    <col min="11732" max="11743" width="12.5" style="76" customWidth="1"/>
    <col min="11744" max="11744" width="12.25" style="76" customWidth="1"/>
    <col min="11745" max="11756" width="14.875" style="76" bestFit="1" customWidth="1"/>
    <col min="11757" max="11757" width="12.25" style="76" customWidth="1"/>
    <col min="11758" max="11759" width="12.375" style="76" bestFit="1" customWidth="1"/>
    <col min="11760" max="11766" width="12.5" style="76" bestFit="1" customWidth="1"/>
    <col min="11767" max="11769" width="12.75" style="76" bestFit="1" customWidth="1"/>
    <col min="11770" max="11776" width="9.875" style="76"/>
    <col min="11777" max="11777" width="16.375" style="76" customWidth="1"/>
    <col min="11778" max="11778" width="21.25" style="76" customWidth="1"/>
    <col min="11779" max="11986" width="0" style="76" hidden="1" customWidth="1"/>
    <col min="11987" max="11987" width="12.25" style="76" customWidth="1"/>
    <col min="11988" max="11999" width="12.5" style="76" customWidth="1"/>
    <col min="12000" max="12000" width="12.25" style="76" customWidth="1"/>
    <col min="12001" max="12012" width="14.875" style="76" bestFit="1" customWidth="1"/>
    <col min="12013" max="12013" width="12.25" style="76" customWidth="1"/>
    <col min="12014" max="12015" width="12.375" style="76" bestFit="1" customWidth="1"/>
    <col min="12016" max="12022" width="12.5" style="76" bestFit="1" customWidth="1"/>
    <col min="12023" max="12025" width="12.75" style="76" bestFit="1" customWidth="1"/>
    <col min="12026" max="12032" width="9.875" style="76"/>
    <col min="12033" max="12033" width="16.375" style="76" customWidth="1"/>
    <col min="12034" max="12034" width="21.25" style="76" customWidth="1"/>
    <col min="12035" max="12242" width="0" style="76" hidden="1" customWidth="1"/>
    <col min="12243" max="12243" width="12.25" style="76" customWidth="1"/>
    <col min="12244" max="12255" width="12.5" style="76" customWidth="1"/>
    <col min="12256" max="12256" width="12.25" style="76" customWidth="1"/>
    <col min="12257" max="12268" width="14.875" style="76" bestFit="1" customWidth="1"/>
    <col min="12269" max="12269" width="12.25" style="76" customWidth="1"/>
    <col min="12270" max="12271" width="12.375" style="76" bestFit="1" customWidth="1"/>
    <col min="12272" max="12278" width="12.5" style="76" bestFit="1" customWidth="1"/>
    <col min="12279" max="12281" width="12.75" style="76" bestFit="1" customWidth="1"/>
    <col min="12282" max="12288" width="9.875" style="76"/>
    <col min="12289" max="12289" width="16.375" style="76" customWidth="1"/>
    <col min="12290" max="12290" width="21.25" style="76" customWidth="1"/>
    <col min="12291" max="12498" width="0" style="76" hidden="1" customWidth="1"/>
    <col min="12499" max="12499" width="12.25" style="76" customWidth="1"/>
    <col min="12500" max="12511" width="12.5" style="76" customWidth="1"/>
    <col min="12512" max="12512" width="12.25" style="76" customWidth="1"/>
    <col min="12513" max="12524" width="14.875" style="76" bestFit="1" customWidth="1"/>
    <col min="12525" max="12525" width="12.25" style="76" customWidth="1"/>
    <col min="12526" max="12527" width="12.375" style="76" bestFit="1" customWidth="1"/>
    <col min="12528" max="12534" width="12.5" style="76" bestFit="1" customWidth="1"/>
    <col min="12535" max="12537" width="12.75" style="76" bestFit="1" customWidth="1"/>
    <col min="12538" max="12544" width="9.875" style="76"/>
    <col min="12545" max="12545" width="16.375" style="76" customWidth="1"/>
    <col min="12546" max="12546" width="21.25" style="76" customWidth="1"/>
    <col min="12547" max="12754" width="0" style="76" hidden="1" customWidth="1"/>
    <col min="12755" max="12755" width="12.25" style="76" customWidth="1"/>
    <col min="12756" max="12767" width="12.5" style="76" customWidth="1"/>
    <col min="12768" max="12768" width="12.25" style="76" customWidth="1"/>
    <col min="12769" max="12780" width="14.875" style="76" bestFit="1" customWidth="1"/>
    <col min="12781" max="12781" width="12.25" style="76" customWidth="1"/>
    <col min="12782" max="12783" width="12.375" style="76" bestFit="1" customWidth="1"/>
    <col min="12784" max="12790" width="12.5" style="76" bestFit="1" customWidth="1"/>
    <col min="12791" max="12793" width="12.75" style="76" bestFit="1" customWidth="1"/>
    <col min="12794" max="12800" width="9.875" style="76"/>
    <col min="12801" max="12801" width="16.375" style="76" customWidth="1"/>
    <col min="12802" max="12802" width="21.25" style="76" customWidth="1"/>
    <col min="12803" max="13010" width="0" style="76" hidden="1" customWidth="1"/>
    <col min="13011" max="13011" width="12.25" style="76" customWidth="1"/>
    <col min="13012" max="13023" width="12.5" style="76" customWidth="1"/>
    <col min="13024" max="13024" width="12.25" style="76" customWidth="1"/>
    <col min="13025" max="13036" width="14.875" style="76" bestFit="1" customWidth="1"/>
    <col min="13037" max="13037" width="12.25" style="76" customWidth="1"/>
    <col min="13038" max="13039" width="12.375" style="76" bestFit="1" customWidth="1"/>
    <col min="13040" max="13046" width="12.5" style="76" bestFit="1" customWidth="1"/>
    <col min="13047" max="13049" width="12.75" style="76" bestFit="1" customWidth="1"/>
    <col min="13050" max="13056" width="9.875" style="76"/>
    <col min="13057" max="13057" width="16.375" style="76" customWidth="1"/>
    <col min="13058" max="13058" width="21.25" style="76" customWidth="1"/>
    <col min="13059" max="13266" width="0" style="76" hidden="1" customWidth="1"/>
    <col min="13267" max="13267" width="12.25" style="76" customWidth="1"/>
    <col min="13268" max="13279" width="12.5" style="76" customWidth="1"/>
    <col min="13280" max="13280" width="12.25" style="76" customWidth="1"/>
    <col min="13281" max="13292" width="14.875" style="76" bestFit="1" customWidth="1"/>
    <col min="13293" max="13293" width="12.25" style="76" customWidth="1"/>
    <col min="13294" max="13295" width="12.375" style="76" bestFit="1" customWidth="1"/>
    <col min="13296" max="13302" width="12.5" style="76" bestFit="1" customWidth="1"/>
    <col min="13303" max="13305" width="12.75" style="76" bestFit="1" customWidth="1"/>
    <col min="13306" max="13312" width="9.875" style="76"/>
    <col min="13313" max="13313" width="16.375" style="76" customWidth="1"/>
    <col min="13314" max="13314" width="21.25" style="76" customWidth="1"/>
    <col min="13315" max="13522" width="0" style="76" hidden="1" customWidth="1"/>
    <col min="13523" max="13523" width="12.25" style="76" customWidth="1"/>
    <col min="13524" max="13535" width="12.5" style="76" customWidth="1"/>
    <col min="13536" max="13536" width="12.25" style="76" customWidth="1"/>
    <col min="13537" max="13548" width="14.875" style="76" bestFit="1" customWidth="1"/>
    <col min="13549" max="13549" width="12.25" style="76" customWidth="1"/>
    <col min="13550" max="13551" width="12.375" style="76" bestFit="1" customWidth="1"/>
    <col min="13552" max="13558" width="12.5" style="76" bestFit="1" customWidth="1"/>
    <col min="13559" max="13561" width="12.75" style="76" bestFit="1" customWidth="1"/>
    <col min="13562" max="13568" width="9.875" style="76"/>
    <col min="13569" max="13569" width="16.375" style="76" customWidth="1"/>
    <col min="13570" max="13570" width="21.25" style="76" customWidth="1"/>
    <col min="13571" max="13778" width="0" style="76" hidden="1" customWidth="1"/>
    <col min="13779" max="13779" width="12.25" style="76" customWidth="1"/>
    <col min="13780" max="13791" width="12.5" style="76" customWidth="1"/>
    <col min="13792" max="13792" width="12.25" style="76" customWidth="1"/>
    <col min="13793" max="13804" width="14.875" style="76" bestFit="1" customWidth="1"/>
    <col min="13805" max="13805" width="12.25" style="76" customWidth="1"/>
    <col min="13806" max="13807" width="12.375" style="76" bestFit="1" customWidth="1"/>
    <col min="13808" max="13814" width="12.5" style="76" bestFit="1" customWidth="1"/>
    <col min="13815" max="13817" width="12.75" style="76" bestFit="1" customWidth="1"/>
    <col min="13818" max="13824" width="9.875" style="76"/>
    <col min="13825" max="13825" width="16.375" style="76" customWidth="1"/>
    <col min="13826" max="13826" width="21.25" style="76" customWidth="1"/>
    <col min="13827" max="14034" width="0" style="76" hidden="1" customWidth="1"/>
    <col min="14035" max="14035" width="12.25" style="76" customWidth="1"/>
    <col min="14036" max="14047" width="12.5" style="76" customWidth="1"/>
    <col min="14048" max="14048" width="12.25" style="76" customWidth="1"/>
    <col min="14049" max="14060" width="14.875" style="76" bestFit="1" customWidth="1"/>
    <col min="14061" max="14061" width="12.25" style="76" customWidth="1"/>
    <col min="14062" max="14063" width="12.375" style="76" bestFit="1" customWidth="1"/>
    <col min="14064" max="14070" width="12.5" style="76" bestFit="1" customWidth="1"/>
    <col min="14071" max="14073" width="12.75" style="76" bestFit="1" customWidth="1"/>
    <col min="14074" max="14080" width="9.875" style="76"/>
    <col min="14081" max="14081" width="16.375" style="76" customWidth="1"/>
    <col min="14082" max="14082" width="21.25" style="76" customWidth="1"/>
    <col min="14083" max="14290" width="0" style="76" hidden="1" customWidth="1"/>
    <col min="14291" max="14291" width="12.25" style="76" customWidth="1"/>
    <col min="14292" max="14303" width="12.5" style="76" customWidth="1"/>
    <col min="14304" max="14304" width="12.25" style="76" customWidth="1"/>
    <col min="14305" max="14316" width="14.875" style="76" bestFit="1" customWidth="1"/>
    <col min="14317" max="14317" width="12.25" style="76" customWidth="1"/>
    <col min="14318" max="14319" width="12.375" style="76" bestFit="1" customWidth="1"/>
    <col min="14320" max="14326" width="12.5" style="76" bestFit="1" customWidth="1"/>
    <col min="14327" max="14329" width="12.75" style="76" bestFit="1" customWidth="1"/>
    <col min="14330" max="14336" width="9.875" style="76"/>
    <col min="14337" max="14337" width="16.375" style="76" customWidth="1"/>
    <col min="14338" max="14338" width="21.25" style="76" customWidth="1"/>
    <col min="14339" max="14546" width="0" style="76" hidden="1" customWidth="1"/>
    <col min="14547" max="14547" width="12.25" style="76" customWidth="1"/>
    <col min="14548" max="14559" width="12.5" style="76" customWidth="1"/>
    <col min="14560" max="14560" width="12.25" style="76" customWidth="1"/>
    <col min="14561" max="14572" width="14.875" style="76" bestFit="1" customWidth="1"/>
    <col min="14573" max="14573" width="12.25" style="76" customWidth="1"/>
    <col min="14574" max="14575" width="12.375" style="76" bestFit="1" customWidth="1"/>
    <col min="14576" max="14582" width="12.5" style="76" bestFit="1" customWidth="1"/>
    <col min="14583" max="14585" width="12.75" style="76" bestFit="1" customWidth="1"/>
    <col min="14586" max="14592" width="9.875" style="76"/>
    <col min="14593" max="14593" width="16.375" style="76" customWidth="1"/>
    <col min="14594" max="14594" width="21.25" style="76" customWidth="1"/>
    <col min="14595" max="14802" width="0" style="76" hidden="1" customWidth="1"/>
    <col min="14803" max="14803" width="12.25" style="76" customWidth="1"/>
    <col min="14804" max="14815" width="12.5" style="76" customWidth="1"/>
    <col min="14816" max="14816" width="12.25" style="76" customWidth="1"/>
    <col min="14817" max="14828" width="14.875" style="76" bestFit="1" customWidth="1"/>
    <col min="14829" max="14829" width="12.25" style="76" customWidth="1"/>
    <col min="14830" max="14831" width="12.375" style="76" bestFit="1" customWidth="1"/>
    <col min="14832" max="14838" width="12.5" style="76" bestFit="1" customWidth="1"/>
    <col min="14839" max="14841" width="12.75" style="76" bestFit="1" customWidth="1"/>
    <col min="14842" max="14848" width="9.875" style="76"/>
    <col min="14849" max="14849" width="16.375" style="76" customWidth="1"/>
    <col min="14850" max="14850" width="21.25" style="76" customWidth="1"/>
    <col min="14851" max="15058" width="0" style="76" hidden="1" customWidth="1"/>
    <col min="15059" max="15059" width="12.25" style="76" customWidth="1"/>
    <col min="15060" max="15071" width="12.5" style="76" customWidth="1"/>
    <col min="15072" max="15072" width="12.25" style="76" customWidth="1"/>
    <col min="15073" max="15084" width="14.875" style="76" bestFit="1" customWidth="1"/>
    <col min="15085" max="15085" width="12.25" style="76" customWidth="1"/>
    <col min="15086" max="15087" width="12.375" style="76" bestFit="1" customWidth="1"/>
    <col min="15088" max="15094" width="12.5" style="76" bestFit="1" customWidth="1"/>
    <col min="15095" max="15097" width="12.75" style="76" bestFit="1" customWidth="1"/>
    <col min="15098" max="15104" width="9.875" style="76"/>
    <col min="15105" max="15105" width="16.375" style="76" customWidth="1"/>
    <col min="15106" max="15106" width="21.25" style="76" customWidth="1"/>
    <col min="15107" max="15314" width="0" style="76" hidden="1" customWidth="1"/>
    <col min="15315" max="15315" width="12.25" style="76" customWidth="1"/>
    <col min="15316" max="15327" width="12.5" style="76" customWidth="1"/>
    <col min="15328" max="15328" width="12.25" style="76" customWidth="1"/>
    <col min="15329" max="15340" width="14.875" style="76" bestFit="1" customWidth="1"/>
    <col min="15341" max="15341" width="12.25" style="76" customWidth="1"/>
    <col min="15342" max="15343" width="12.375" style="76" bestFit="1" customWidth="1"/>
    <col min="15344" max="15350" width="12.5" style="76" bestFit="1" customWidth="1"/>
    <col min="15351" max="15353" width="12.75" style="76" bestFit="1" customWidth="1"/>
    <col min="15354" max="15360" width="9.875" style="76"/>
    <col min="15361" max="15361" width="16.375" style="76" customWidth="1"/>
    <col min="15362" max="15362" width="21.25" style="76" customWidth="1"/>
    <col min="15363" max="15570" width="0" style="76" hidden="1" customWidth="1"/>
    <col min="15571" max="15571" width="12.25" style="76" customWidth="1"/>
    <col min="15572" max="15583" width="12.5" style="76" customWidth="1"/>
    <col min="15584" max="15584" width="12.25" style="76" customWidth="1"/>
    <col min="15585" max="15596" width="14.875" style="76" bestFit="1" customWidth="1"/>
    <col min="15597" max="15597" width="12.25" style="76" customWidth="1"/>
    <col min="15598" max="15599" width="12.375" style="76" bestFit="1" customWidth="1"/>
    <col min="15600" max="15606" width="12.5" style="76" bestFit="1" customWidth="1"/>
    <col min="15607" max="15609" width="12.75" style="76" bestFit="1" customWidth="1"/>
    <col min="15610" max="15616" width="9.875" style="76"/>
    <col min="15617" max="15617" width="16.375" style="76" customWidth="1"/>
    <col min="15618" max="15618" width="21.25" style="76" customWidth="1"/>
    <col min="15619" max="15826" width="0" style="76" hidden="1" customWidth="1"/>
    <col min="15827" max="15827" width="12.25" style="76" customWidth="1"/>
    <col min="15828" max="15839" width="12.5" style="76" customWidth="1"/>
    <col min="15840" max="15840" width="12.25" style="76" customWidth="1"/>
    <col min="15841" max="15852" width="14.875" style="76" bestFit="1" customWidth="1"/>
    <col min="15853" max="15853" width="12.25" style="76" customWidth="1"/>
    <col min="15854" max="15855" width="12.375" style="76" bestFit="1" customWidth="1"/>
    <col min="15856" max="15862" width="12.5" style="76" bestFit="1" customWidth="1"/>
    <col min="15863" max="15865" width="12.75" style="76" bestFit="1" customWidth="1"/>
    <col min="15866" max="15872" width="9.875" style="76"/>
    <col min="15873" max="15873" width="16.375" style="76" customWidth="1"/>
    <col min="15874" max="15874" width="21.25" style="76" customWidth="1"/>
    <col min="15875" max="16082" width="0" style="76" hidden="1" customWidth="1"/>
    <col min="16083" max="16083" width="12.25" style="76" customWidth="1"/>
    <col min="16084" max="16095" width="12.5" style="76" customWidth="1"/>
    <col min="16096" max="16096" width="12.25" style="76" customWidth="1"/>
    <col min="16097" max="16108" width="14.875" style="76" bestFit="1" customWidth="1"/>
    <col min="16109" max="16109" width="12.25" style="76" customWidth="1"/>
    <col min="16110" max="16111" width="12.375" style="76" bestFit="1" customWidth="1"/>
    <col min="16112" max="16118" width="12.5" style="76" bestFit="1" customWidth="1"/>
    <col min="16119" max="16121" width="12.75" style="76" bestFit="1" customWidth="1"/>
    <col min="16122" max="16128" width="9.875" style="76"/>
    <col min="16129" max="16129" width="16.375" style="76" customWidth="1"/>
    <col min="16130" max="16130" width="21.25" style="76" customWidth="1"/>
    <col min="16131" max="16338" width="0" style="76" hidden="1" customWidth="1"/>
    <col min="16339" max="16339" width="12.25" style="76" customWidth="1"/>
    <col min="16340" max="16351" width="12.5" style="76" customWidth="1"/>
    <col min="16352" max="16352" width="12.25" style="76" customWidth="1"/>
    <col min="16353" max="16364" width="14.875" style="76" bestFit="1" customWidth="1"/>
    <col min="16365" max="16365" width="12.25" style="76" customWidth="1"/>
    <col min="16366" max="16367" width="12.375" style="76" bestFit="1" customWidth="1"/>
    <col min="16368" max="16374" width="12.5" style="76" bestFit="1" customWidth="1"/>
    <col min="16375" max="16377" width="12.75" style="76" bestFit="1" customWidth="1"/>
    <col min="16378" max="16384" width="9.875" style="76"/>
  </cols>
  <sheetData>
    <row r="1" spans="1:466" s="74" customFormat="1">
      <c r="A1" s="73" t="s">
        <v>807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</row>
    <row r="2" spans="1:466" s="74" customFormat="1" ht="17.25">
      <c r="A2" s="78" t="s">
        <v>808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</row>
    <row r="3" spans="1:466" s="79" customFormat="1" ht="17.25" thickBot="1">
      <c r="A3" s="9" t="s">
        <v>809</v>
      </c>
      <c r="B3" s="9" t="s">
        <v>810</v>
      </c>
      <c r="C3" s="9" t="s">
        <v>4</v>
      </c>
      <c r="D3" s="9" t="s">
        <v>811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812</v>
      </c>
      <c r="R3" s="10" t="s">
        <v>813</v>
      </c>
      <c r="S3" s="10" t="s">
        <v>814</v>
      </c>
      <c r="T3" s="10" t="s">
        <v>815</v>
      </c>
      <c r="U3" s="10" t="s">
        <v>816</v>
      </c>
      <c r="V3" s="10" t="s">
        <v>817</v>
      </c>
      <c r="W3" s="10" t="s">
        <v>818</v>
      </c>
      <c r="X3" s="10" t="s">
        <v>819</v>
      </c>
      <c r="Y3" s="10" t="s">
        <v>820</v>
      </c>
      <c r="Z3" s="10" t="s">
        <v>821</v>
      </c>
      <c r="AA3" s="10" t="s">
        <v>822</v>
      </c>
      <c r="AB3" s="10" t="s">
        <v>823</v>
      </c>
      <c r="AC3" s="10" t="s">
        <v>30</v>
      </c>
      <c r="AD3" s="9" t="s">
        <v>824</v>
      </c>
      <c r="AE3" s="10" t="s">
        <v>825</v>
      </c>
      <c r="AF3" s="10" t="s">
        <v>826</v>
      </c>
      <c r="AG3" s="10" t="s">
        <v>827</v>
      </c>
      <c r="AH3" s="10" t="s">
        <v>828</v>
      </c>
      <c r="AI3" s="10" t="s">
        <v>829</v>
      </c>
      <c r="AJ3" s="10" t="s">
        <v>830</v>
      </c>
      <c r="AK3" s="10" t="s">
        <v>831</v>
      </c>
      <c r="AL3" s="10" t="s">
        <v>832</v>
      </c>
      <c r="AM3" s="10" t="s">
        <v>833</v>
      </c>
      <c r="AN3" s="10" t="s">
        <v>834</v>
      </c>
      <c r="AO3" s="10" t="s">
        <v>835</v>
      </c>
      <c r="AP3" s="10" t="s">
        <v>43</v>
      </c>
      <c r="AQ3" s="9" t="s">
        <v>836</v>
      </c>
      <c r="AR3" s="10" t="s">
        <v>837</v>
      </c>
      <c r="AS3" s="10" t="s">
        <v>838</v>
      </c>
      <c r="AT3" s="10" t="s">
        <v>839</v>
      </c>
      <c r="AU3" s="10" t="s">
        <v>840</v>
      </c>
      <c r="AV3" s="10" t="s">
        <v>841</v>
      </c>
      <c r="AW3" s="10" t="s">
        <v>842</v>
      </c>
      <c r="AX3" s="10" t="s">
        <v>843</v>
      </c>
      <c r="AY3" s="10" t="s">
        <v>844</v>
      </c>
      <c r="AZ3" s="10" t="s">
        <v>845</v>
      </c>
      <c r="BA3" s="10" t="s">
        <v>846</v>
      </c>
      <c r="BB3" s="10" t="s">
        <v>847</v>
      </c>
      <c r="BC3" s="10" t="s">
        <v>848</v>
      </c>
      <c r="BD3" s="9" t="s">
        <v>849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850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851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852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853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854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855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857</v>
      </c>
      <c r="FC3" s="10" t="s">
        <v>858</v>
      </c>
      <c r="FD3" s="9" t="s">
        <v>859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860</v>
      </c>
      <c r="FP3" s="10" t="s">
        <v>173</v>
      </c>
      <c r="FQ3" s="9" t="s">
        <v>861</v>
      </c>
      <c r="FR3" s="10" t="s">
        <v>175</v>
      </c>
      <c r="FS3" s="10" t="s">
        <v>176</v>
      </c>
      <c r="FT3" s="11" t="s">
        <v>862</v>
      </c>
      <c r="FU3" s="10" t="s">
        <v>863</v>
      </c>
      <c r="FV3" s="10" t="s">
        <v>864</v>
      </c>
      <c r="FW3" s="12" t="s">
        <v>865</v>
      </c>
      <c r="FX3" s="10" t="s">
        <v>866</v>
      </c>
      <c r="FY3" s="12" t="s">
        <v>867</v>
      </c>
      <c r="FZ3" s="10" t="s">
        <v>868</v>
      </c>
      <c r="GA3" s="12" t="s">
        <v>869</v>
      </c>
      <c r="GB3" s="10" t="s">
        <v>870</v>
      </c>
      <c r="GC3" s="10" t="s">
        <v>186</v>
      </c>
      <c r="GD3" s="9" t="s">
        <v>871</v>
      </c>
      <c r="GE3" s="10" t="s">
        <v>872</v>
      </c>
      <c r="GF3" s="10" t="s">
        <v>189</v>
      </c>
      <c r="GG3" s="10" t="s">
        <v>190</v>
      </c>
      <c r="GH3" s="10" t="s">
        <v>873</v>
      </c>
      <c r="GI3" s="10" t="s">
        <v>874</v>
      </c>
      <c r="GJ3" s="10" t="s">
        <v>875</v>
      </c>
      <c r="GK3" s="10" t="s">
        <v>876</v>
      </c>
      <c r="GL3" s="10" t="s">
        <v>877</v>
      </c>
      <c r="GM3" s="10" t="s">
        <v>878</v>
      </c>
      <c r="GN3" s="10" t="s">
        <v>879</v>
      </c>
      <c r="GO3" s="10" t="s">
        <v>880</v>
      </c>
      <c r="GP3" s="10" t="s">
        <v>199</v>
      </c>
      <c r="GQ3" s="9" t="s">
        <v>881</v>
      </c>
      <c r="GR3" s="10" t="s">
        <v>201</v>
      </c>
      <c r="GS3" s="10" t="s">
        <v>882</v>
      </c>
      <c r="GT3" s="10" t="s">
        <v>883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884</v>
      </c>
      <c r="HD3" s="9" t="s">
        <v>885</v>
      </c>
      <c r="HE3" s="10" t="s">
        <v>214</v>
      </c>
      <c r="HF3" s="10" t="s">
        <v>215</v>
      </c>
      <c r="HG3" s="10" t="s">
        <v>886</v>
      </c>
      <c r="HH3" s="10" t="s">
        <v>887</v>
      </c>
      <c r="HI3" s="10" t="s">
        <v>888</v>
      </c>
      <c r="HJ3" s="10" t="s">
        <v>889</v>
      </c>
      <c r="HK3" s="10" t="s">
        <v>890</v>
      </c>
      <c r="HL3" s="10" t="s">
        <v>891</v>
      </c>
      <c r="HM3" s="10" t="s">
        <v>892</v>
      </c>
      <c r="HN3" s="10" t="s">
        <v>893</v>
      </c>
      <c r="HO3" s="10" t="s">
        <v>894</v>
      </c>
      <c r="HP3" s="10" t="s">
        <v>895</v>
      </c>
      <c r="HQ3" s="9" t="s">
        <v>896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897</v>
      </c>
      <c r="ID3" s="13" t="s">
        <v>898</v>
      </c>
      <c r="IE3" s="13" t="s">
        <v>899</v>
      </c>
      <c r="IF3" s="13" t="s">
        <v>900</v>
      </c>
      <c r="IG3" s="13" t="s">
        <v>901</v>
      </c>
      <c r="IH3" s="13" t="s">
        <v>902</v>
      </c>
      <c r="II3" s="13" t="s">
        <v>903</v>
      </c>
      <c r="IJ3" s="13" t="s">
        <v>904</v>
      </c>
      <c r="IK3" s="13" t="s">
        <v>905</v>
      </c>
      <c r="IL3" s="13" t="s">
        <v>906</v>
      </c>
      <c r="IM3" s="13" t="s">
        <v>907</v>
      </c>
      <c r="IN3" s="13" t="s">
        <v>908</v>
      </c>
      <c r="IO3" s="13" t="s">
        <v>909</v>
      </c>
      <c r="IP3" s="10" t="s">
        <v>1062</v>
      </c>
      <c r="IQ3" s="13" t="s">
        <v>1063</v>
      </c>
      <c r="IR3" s="13" t="s">
        <v>795</v>
      </c>
      <c r="IS3" s="13" t="s">
        <v>796</v>
      </c>
      <c r="IT3" s="13" t="s">
        <v>797</v>
      </c>
      <c r="IU3" s="13" t="s">
        <v>798</v>
      </c>
      <c r="IV3" s="13" t="s">
        <v>799</v>
      </c>
      <c r="IW3" s="13" t="s">
        <v>800</v>
      </c>
      <c r="IX3" s="13" t="s">
        <v>801</v>
      </c>
      <c r="IY3" s="13" t="s">
        <v>802</v>
      </c>
      <c r="IZ3" s="13" t="s">
        <v>803</v>
      </c>
      <c r="JA3" s="13" t="s">
        <v>804</v>
      </c>
      <c r="JB3" s="13" t="s">
        <v>805</v>
      </c>
      <c r="JC3" s="13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3" t="s">
        <v>1077</v>
      </c>
      <c r="JQ3" s="13" t="s">
        <v>1078</v>
      </c>
      <c r="JR3" s="13" t="s">
        <v>1079</v>
      </c>
      <c r="JS3" s="13" t="s">
        <v>1080</v>
      </c>
      <c r="JT3" s="13" t="s">
        <v>1081</v>
      </c>
      <c r="JU3" s="13" t="s">
        <v>1082</v>
      </c>
      <c r="JV3" s="13" t="s">
        <v>1083</v>
      </c>
      <c r="JW3" s="13" t="s">
        <v>1084</v>
      </c>
      <c r="JX3" s="13" t="s">
        <v>1085</v>
      </c>
      <c r="JY3" s="13" t="s">
        <v>1086</v>
      </c>
      <c r="JZ3" s="13" t="s">
        <v>1087</v>
      </c>
      <c r="KA3" s="13" t="s">
        <v>1088</v>
      </c>
      <c r="KB3" s="13" t="s">
        <v>1089</v>
      </c>
      <c r="KC3" s="13" t="s">
        <v>1090</v>
      </c>
      <c r="KD3" s="13" t="s">
        <v>1091</v>
      </c>
      <c r="KE3" s="13" t="s">
        <v>1092</v>
      </c>
      <c r="KF3" s="13" t="s">
        <v>1093</v>
      </c>
      <c r="KG3" s="13" t="s">
        <v>1094</v>
      </c>
      <c r="KH3" s="13" t="s">
        <v>1095</v>
      </c>
      <c r="KI3" s="13" t="s">
        <v>1096</v>
      </c>
      <c r="KJ3" s="13" t="s">
        <v>1097</v>
      </c>
      <c r="KK3" s="13" t="s">
        <v>1098</v>
      </c>
      <c r="KL3" s="13" t="s">
        <v>1099</v>
      </c>
      <c r="KM3" s="13" t="s">
        <v>1100</v>
      </c>
      <c r="KN3" s="13" t="s">
        <v>1101</v>
      </c>
      <c r="KO3" s="13" t="s">
        <v>1102</v>
      </c>
      <c r="KP3" s="13" t="s">
        <v>1103</v>
      </c>
      <c r="KQ3" s="13" t="s">
        <v>1104</v>
      </c>
      <c r="KR3" s="13" t="s">
        <v>1105</v>
      </c>
      <c r="KS3" s="13" t="s">
        <v>1106</v>
      </c>
      <c r="KT3" s="13" t="s">
        <v>1107</v>
      </c>
      <c r="KU3" s="13" t="s">
        <v>1108</v>
      </c>
      <c r="KV3" s="13" t="s">
        <v>1109</v>
      </c>
      <c r="KW3" s="13" t="s">
        <v>1110</v>
      </c>
      <c r="KX3" s="13" t="s">
        <v>1111</v>
      </c>
      <c r="KY3" s="13" t="s">
        <v>1112</v>
      </c>
      <c r="KZ3" s="13" t="s">
        <v>1113</v>
      </c>
      <c r="LA3" s="13" t="s">
        <v>1114</v>
      </c>
      <c r="LB3" s="13" t="s">
        <v>1115</v>
      </c>
      <c r="LC3" s="13" t="s">
        <v>1116</v>
      </c>
      <c r="LD3" s="13" t="s">
        <v>1117</v>
      </c>
      <c r="LE3" s="13" t="s">
        <v>1118</v>
      </c>
      <c r="LF3" s="13" t="s">
        <v>1119</v>
      </c>
      <c r="LG3" s="13" t="s">
        <v>1120</v>
      </c>
      <c r="LH3" s="13" t="s">
        <v>1121</v>
      </c>
      <c r="LI3" s="13" t="s">
        <v>1122</v>
      </c>
      <c r="LJ3" s="13" t="s">
        <v>1123</v>
      </c>
      <c r="LK3" s="13" t="s">
        <v>1124</v>
      </c>
      <c r="LL3" s="13" t="s">
        <v>1125</v>
      </c>
      <c r="LM3" s="13" t="s">
        <v>1126</v>
      </c>
      <c r="LN3" s="13" t="s">
        <v>1127</v>
      </c>
      <c r="LO3" s="13" t="s">
        <v>1128</v>
      </c>
      <c r="LP3" s="13" t="s">
        <v>1129</v>
      </c>
      <c r="LQ3" s="13" t="s">
        <v>1130</v>
      </c>
      <c r="LR3" s="13" t="s">
        <v>1131</v>
      </c>
      <c r="LS3" s="13" t="s">
        <v>1132</v>
      </c>
      <c r="LT3" s="13" t="s">
        <v>1133</v>
      </c>
      <c r="LU3" s="13" t="s">
        <v>1134</v>
      </c>
      <c r="LV3" s="13" t="s">
        <v>1135</v>
      </c>
      <c r="LW3" s="13" t="s">
        <v>1136</v>
      </c>
      <c r="LX3" s="13" t="s">
        <v>1137</v>
      </c>
      <c r="LY3" s="13" t="s">
        <v>1138</v>
      </c>
      <c r="LZ3" s="13" t="s">
        <v>1139</v>
      </c>
      <c r="MA3" s="13" t="s">
        <v>1140</v>
      </c>
      <c r="MB3" s="13" t="s">
        <v>1141</v>
      </c>
      <c r="MC3" s="13" t="s">
        <v>1142</v>
      </c>
      <c r="MD3" s="13" t="s">
        <v>1143</v>
      </c>
      <c r="ME3" s="13" t="s">
        <v>1144</v>
      </c>
      <c r="MF3" s="13" t="s">
        <v>1145</v>
      </c>
      <c r="MG3" s="13" t="s">
        <v>1146</v>
      </c>
      <c r="MH3" s="13" t="s">
        <v>1147</v>
      </c>
      <c r="MI3" s="13" t="s">
        <v>1148</v>
      </c>
      <c r="MJ3" s="13" t="s">
        <v>1149</v>
      </c>
      <c r="MK3" s="13" t="s">
        <v>1150</v>
      </c>
      <c r="ML3" s="13" t="s">
        <v>1151</v>
      </c>
      <c r="MM3" s="13" t="s">
        <v>1152</v>
      </c>
      <c r="MN3" s="13" t="s">
        <v>1153</v>
      </c>
      <c r="MO3" s="13" t="s">
        <v>1154</v>
      </c>
      <c r="MP3" s="13" t="s">
        <v>1155</v>
      </c>
      <c r="MQ3" s="13" t="s">
        <v>1156</v>
      </c>
      <c r="MR3" s="13" t="s">
        <v>1157</v>
      </c>
      <c r="MS3" s="13" t="s">
        <v>1158</v>
      </c>
      <c r="MT3" s="13" t="s">
        <v>1159</v>
      </c>
      <c r="MU3" s="13" t="s">
        <v>1160</v>
      </c>
      <c r="MV3" s="13" t="s">
        <v>1161</v>
      </c>
      <c r="MW3" s="13" t="s">
        <v>1162</v>
      </c>
      <c r="MX3" s="13" t="s">
        <v>1163</v>
      </c>
      <c r="MY3" s="13" t="s">
        <v>1164</v>
      </c>
      <c r="MZ3" s="13" t="s">
        <v>1165</v>
      </c>
      <c r="NA3" s="13" t="s">
        <v>1166</v>
      </c>
      <c r="NB3" s="13" t="s">
        <v>1167</v>
      </c>
      <c r="NC3" s="13" t="s">
        <v>1168</v>
      </c>
      <c r="ND3" s="13" t="s">
        <v>1169</v>
      </c>
      <c r="NE3" s="13" t="s">
        <v>1170</v>
      </c>
      <c r="NF3" s="13" t="s">
        <v>1171</v>
      </c>
      <c r="NG3" s="13" t="s">
        <v>1172</v>
      </c>
      <c r="NH3" s="13" t="s">
        <v>1173</v>
      </c>
      <c r="NI3" s="13" t="s">
        <v>1174</v>
      </c>
      <c r="NJ3" s="13" t="s">
        <v>1175</v>
      </c>
      <c r="NK3" s="13" t="s">
        <v>1176</v>
      </c>
      <c r="NL3" s="13" t="s">
        <v>1177</v>
      </c>
      <c r="NM3" s="13" t="s">
        <v>1178</v>
      </c>
      <c r="NN3" s="13" t="s">
        <v>1179</v>
      </c>
      <c r="NO3" s="13" t="s">
        <v>1180</v>
      </c>
      <c r="NP3" s="13" t="s">
        <v>1181</v>
      </c>
      <c r="NQ3" s="13" t="s">
        <v>1182</v>
      </c>
      <c r="NR3" s="13" t="s">
        <v>1183</v>
      </c>
      <c r="NS3" s="13" t="s">
        <v>1184</v>
      </c>
      <c r="NT3" s="13" t="s">
        <v>1185</v>
      </c>
      <c r="NU3" s="13" t="s">
        <v>1186</v>
      </c>
      <c r="NV3" s="13" t="s">
        <v>1187</v>
      </c>
      <c r="NW3" s="13" t="s">
        <v>1188</v>
      </c>
      <c r="NX3" s="13" t="s">
        <v>1189</v>
      </c>
      <c r="NY3" s="13" t="s">
        <v>1190</v>
      </c>
      <c r="NZ3" s="13" t="s">
        <v>1191</v>
      </c>
      <c r="OA3" s="13" t="s">
        <v>1192</v>
      </c>
      <c r="OB3" s="13" t="s">
        <v>1193</v>
      </c>
      <c r="OC3" s="13" t="s">
        <v>1194</v>
      </c>
      <c r="OD3" s="13" t="s">
        <v>1195</v>
      </c>
      <c r="OE3" s="13" t="s">
        <v>1196</v>
      </c>
      <c r="OF3" s="13" t="s">
        <v>1197</v>
      </c>
      <c r="OG3" s="13" t="s">
        <v>1198</v>
      </c>
      <c r="OH3" s="13" t="s">
        <v>1199</v>
      </c>
      <c r="OI3" s="13" t="s">
        <v>1200</v>
      </c>
      <c r="OJ3" s="13" t="s">
        <v>1201</v>
      </c>
      <c r="OK3" s="13" t="s">
        <v>1202</v>
      </c>
      <c r="OL3" s="13" t="s">
        <v>1203</v>
      </c>
      <c r="OM3" s="13" t="s">
        <v>1204</v>
      </c>
      <c r="ON3" s="13" t="s">
        <v>1205</v>
      </c>
      <c r="OO3" s="13" t="s">
        <v>1206</v>
      </c>
      <c r="OP3" s="13" t="s">
        <v>1207</v>
      </c>
      <c r="OQ3" s="13" t="s">
        <v>1208</v>
      </c>
      <c r="OR3" s="13" t="s">
        <v>1209</v>
      </c>
      <c r="OS3" s="13" t="s">
        <v>1210</v>
      </c>
      <c r="OT3" s="13" t="s">
        <v>1211</v>
      </c>
      <c r="OU3" s="13" t="s">
        <v>1212</v>
      </c>
      <c r="OV3" s="13" t="s">
        <v>1213</v>
      </c>
      <c r="OW3" s="13" t="s">
        <v>1214</v>
      </c>
      <c r="OX3" s="13" t="s">
        <v>1215</v>
      </c>
      <c r="OY3" s="13" t="s">
        <v>1216</v>
      </c>
      <c r="OZ3" s="13" t="s">
        <v>1217</v>
      </c>
      <c r="PA3" s="13" t="s">
        <v>1218</v>
      </c>
      <c r="PB3" s="13" t="s">
        <v>1219</v>
      </c>
      <c r="PC3" s="13" t="s">
        <v>1220</v>
      </c>
      <c r="PD3" s="13" t="s">
        <v>1221</v>
      </c>
      <c r="PE3" s="13" t="s">
        <v>1222</v>
      </c>
      <c r="PF3" s="13" t="s">
        <v>1223</v>
      </c>
      <c r="PG3" s="13" t="s">
        <v>1224</v>
      </c>
      <c r="PH3" s="13" t="s">
        <v>1225</v>
      </c>
      <c r="PI3" s="13" t="s">
        <v>1226</v>
      </c>
      <c r="PJ3" s="13" t="s">
        <v>1227</v>
      </c>
      <c r="PK3" s="13" t="s">
        <v>1228</v>
      </c>
      <c r="PL3" s="13" t="s">
        <v>1229</v>
      </c>
      <c r="PM3" s="13" t="s">
        <v>1230</v>
      </c>
      <c r="PN3" s="13" t="s">
        <v>1231</v>
      </c>
      <c r="PO3" s="13" t="s">
        <v>1232</v>
      </c>
      <c r="PP3" s="13" t="s">
        <v>1233</v>
      </c>
      <c r="PQ3" s="13" t="s">
        <v>1234</v>
      </c>
      <c r="PR3" s="13" t="s">
        <v>1235</v>
      </c>
      <c r="PS3" s="13" t="s">
        <v>1236</v>
      </c>
      <c r="PT3" s="13" t="s">
        <v>1237</v>
      </c>
      <c r="PU3" s="13" t="s">
        <v>1238</v>
      </c>
      <c r="PV3" s="13" t="s">
        <v>1239</v>
      </c>
      <c r="PW3" s="13" t="s">
        <v>1240</v>
      </c>
      <c r="PX3" s="13" t="s">
        <v>1241</v>
      </c>
      <c r="PY3" s="13" t="s">
        <v>1242</v>
      </c>
      <c r="PZ3" s="13" t="s">
        <v>1243</v>
      </c>
      <c r="QA3" s="13" t="s">
        <v>1244</v>
      </c>
      <c r="QB3" s="13" t="s">
        <v>1245</v>
      </c>
      <c r="QC3" s="13" t="s">
        <v>1246</v>
      </c>
      <c r="QD3" s="13" t="s">
        <v>1247</v>
      </c>
      <c r="QE3" s="13" t="s">
        <v>1248</v>
      </c>
      <c r="QF3" s="13" t="s">
        <v>1249</v>
      </c>
      <c r="QG3" s="13" t="s">
        <v>1250</v>
      </c>
      <c r="QH3" s="13" t="s">
        <v>1251</v>
      </c>
      <c r="QI3" s="13" t="s">
        <v>1252</v>
      </c>
      <c r="QJ3" s="13" t="s">
        <v>1253</v>
      </c>
      <c r="QK3" s="13" t="s">
        <v>1254</v>
      </c>
      <c r="QL3" s="13" t="s">
        <v>1255</v>
      </c>
      <c r="QM3" s="13" t="s">
        <v>1256</v>
      </c>
      <c r="QN3" s="13" t="s">
        <v>1257</v>
      </c>
      <c r="QO3" s="13" t="s">
        <v>1258</v>
      </c>
      <c r="QP3" s="13" t="s">
        <v>1259</v>
      </c>
      <c r="QQ3" s="13" t="s">
        <v>1260</v>
      </c>
      <c r="QR3" s="13" t="s">
        <v>1261</v>
      </c>
      <c r="QS3" s="13" t="s">
        <v>1262</v>
      </c>
      <c r="QT3" s="13" t="s">
        <v>1263</v>
      </c>
      <c r="QU3" s="13" t="s">
        <v>1264</v>
      </c>
      <c r="QV3" s="13" t="s">
        <v>1265</v>
      </c>
      <c r="QW3" s="13" t="s">
        <v>1266</v>
      </c>
      <c r="QX3" s="13" t="s">
        <v>1267</v>
      </c>
    </row>
    <row r="4" spans="1:466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20376155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0</v>
      </c>
    </row>
    <row r="5" spans="1:466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</row>
    <row r="6" spans="1:466" s="74" customFormat="1">
      <c r="A6" s="86" t="s">
        <v>910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18969067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v>1774432</v>
      </c>
      <c r="IZ6" s="97">
        <v>1737421</v>
      </c>
      <c r="JA6" s="97">
        <v>1699422</v>
      </c>
      <c r="JB6" s="87"/>
    </row>
    <row r="7" spans="1:466" s="74" customFormat="1">
      <c r="A7" s="86" t="s">
        <v>911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1407088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v>130092</v>
      </c>
      <c r="IZ7" s="103">
        <v>128131</v>
      </c>
      <c r="JA7" s="103">
        <v>126279</v>
      </c>
      <c r="JB7" s="102"/>
    </row>
    <row r="8" spans="1:466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</row>
    <row r="9" spans="1:466" s="104" customFormat="1" ht="17.25" thickBot="1">
      <c r="A9" s="9" t="s">
        <v>256</v>
      </c>
      <c r="B9" s="9" t="s">
        <v>912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</row>
    <row r="10" spans="1:466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</row>
    <row r="11" spans="1:466" s="74" customFormat="1">
      <c r="A11" s="86" t="s">
        <v>913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</row>
    <row r="12" spans="1:466" s="74" customFormat="1">
      <c r="A12" s="86" t="s">
        <v>259</v>
      </c>
      <c r="B12" s="87" t="s">
        <v>914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</row>
    <row r="13" spans="1:466" s="74" customFormat="1">
      <c r="A13" s="86" t="s">
        <v>915</v>
      </c>
      <c r="B13" s="87" t="s">
        <v>309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</row>
    <row r="14" spans="1:466" s="74" customFormat="1">
      <c r="A14" s="86" t="s">
        <v>916</v>
      </c>
      <c r="B14" s="87" t="s">
        <v>917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</row>
    <row r="15" spans="1:466" s="74" customFormat="1">
      <c r="A15" s="86" t="s">
        <v>918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</row>
    <row r="16" spans="1:466" s="74" customFormat="1">
      <c r="A16" s="86" t="s">
        <v>265</v>
      </c>
      <c r="B16" s="87" t="s">
        <v>919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</row>
    <row r="17" spans="1:262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</row>
    <row r="18" spans="1:262" s="74" customFormat="1">
      <c r="A18" s="86" t="s">
        <v>920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</row>
    <row r="19" spans="1:262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</row>
    <row r="20" spans="1:262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</row>
    <row r="21" spans="1:262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</row>
    <row r="22" spans="1:262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</row>
    <row r="23" spans="1:262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</row>
    <row r="24" spans="1:262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</row>
    <row r="25" spans="1:262" s="74" customFormat="1">
      <c r="A25" s="86" t="s">
        <v>921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</row>
    <row r="26" spans="1:262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</row>
    <row r="27" spans="1:262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</row>
    <row r="28" spans="1:262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</row>
    <row r="29" spans="1:262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</row>
    <row r="30" spans="1:262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</row>
    <row r="31" spans="1:262" s="74" customFormat="1">
      <c r="A31" s="86" t="s">
        <v>922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</row>
    <row r="32" spans="1:262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</row>
    <row r="33" spans="1:262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</row>
    <row r="34" spans="1:262" s="74" customFormat="1">
      <c r="A34" s="86" t="s">
        <v>923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</row>
    <row r="35" spans="1:262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</row>
    <row r="36" spans="1:262" s="74" customFormat="1">
      <c r="A36" s="86" t="s">
        <v>305</v>
      </c>
      <c r="B36" s="87" t="s">
        <v>924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</row>
    <row r="37" spans="1:262" s="74" customFormat="1">
      <c r="A37" s="86" t="s">
        <v>925</v>
      </c>
      <c r="B37" s="87" t="s">
        <v>315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</row>
    <row r="38" spans="1:262" s="74" customFormat="1">
      <c r="A38" s="86" t="s">
        <v>316</v>
      </c>
      <c r="B38" s="87" t="s">
        <v>926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</row>
    <row r="39" spans="1:262" s="74" customFormat="1">
      <c r="A39" s="86" t="s">
        <v>927</v>
      </c>
      <c r="B39" s="87" t="s">
        <v>319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</row>
    <row r="40" spans="1:262" s="74" customFormat="1">
      <c r="A40" s="86"/>
      <c r="B40" s="87" t="s">
        <v>928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</row>
    <row r="41" spans="1:262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</row>
    <row r="42" spans="1:262" s="104" customFormat="1" ht="17.25" thickBot="1">
      <c r="A42" s="9" t="s">
        <v>929</v>
      </c>
      <c r="B42" s="9" t="s">
        <v>325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</row>
    <row r="43" spans="1:262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</row>
    <row r="44" spans="1:262" s="74" customFormat="1">
      <c r="A44" s="86" t="s">
        <v>327</v>
      </c>
      <c r="B44" s="87" t="s">
        <v>328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</row>
    <row r="45" spans="1:262" s="74" customFormat="1">
      <c r="A45" s="86" t="s">
        <v>329</v>
      </c>
      <c r="B45" s="87" t="s">
        <v>330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</row>
    <row r="46" spans="1:262" s="74" customFormat="1">
      <c r="A46" s="86" t="s">
        <v>331</v>
      </c>
      <c r="B46" s="87" t="s">
        <v>332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</row>
    <row r="47" spans="1:262" s="74" customFormat="1">
      <c r="A47" s="86" t="s">
        <v>333</v>
      </c>
      <c r="B47" s="87" t="s">
        <v>334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</row>
    <row r="48" spans="1:262" s="74" customFormat="1">
      <c r="A48" s="86" t="s">
        <v>335</v>
      </c>
      <c r="B48" s="87" t="s">
        <v>336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</row>
    <row r="49" spans="1:262">
      <c r="A49" s="86" t="s">
        <v>337</v>
      </c>
      <c r="B49" s="87" t="s">
        <v>338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</row>
    <row r="50" spans="1:262" s="74" customFormat="1">
      <c r="A50" s="86" t="s">
        <v>339</v>
      </c>
      <c r="B50" s="87" t="s">
        <v>340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</row>
    <row r="51" spans="1:262" s="74" customFormat="1">
      <c r="A51" s="86" t="s">
        <v>930</v>
      </c>
      <c r="B51" s="87" t="s">
        <v>342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</row>
    <row r="52" spans="1:262" s="74" customFormat="1">
      <c r="A52" s="86" t="s">
        <v>343</v>
      </c>
      <c r="B52" s="87" t="s">
        <v>344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</row>
    <row r="53" spans="1:262" s="74" customFormat="1">
      <c r="A53" s="107" t="s">
        <v>345</v>
      </c>
      <c r="B53" s="87" t="s">
        <v>931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</row>
    <row r="54" spans="1:262" s="74" customFormat="1">
      <c r="A54" s="86" t="s">
        <v>347</v>
      </c>
      <c r="B54" s="87" t="s">
        <v>348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</row>
    <row r="55" spans="1:262" s="74" customFormat="1">
      <c r="A55" s="86" t="s">
        <v>932</v>
      </c>
      <c r="B55" s="87" t="s">
        <v>350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</row>
    <row r="56" spans="1:262" s="74" customFormat="1">
      <c r="A56" s="86" t="s">
        <v>351</v>
      </c>
      <c r="B56" s="87" t="s">
        <v>352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</row>
    <row r="57" spans="1:262" s="74" customFormat="1">
      <c r="A57" s="86" t="s">
        <v>353</v>
      </c>
      <c r="B57" s="87" t="s">
        <v>354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</row>
    <row r="58" spans="1:262" s="74" customFormat="1">
      <c r="A58" s="86" t="s">
        <v>355</v>
      </c>
      <c r="B58" s="87" t="s">
        <v>356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</row>
    <row r="59" spans="1:262" s="74" customFormat="1">
      <c r="A59" s="86" t="s">
        <v>357</v>
      </c>
      <c r="B59" s="87" t="s">
        <v>358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</row>
    <row r="60" spans="1:262" s="74" customFormat="1">
      <c r="A60" s="86" t="s">
        <v>359</v>
      </c>
      <c r="B60" s="87" t="s">
        <v>360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</row>
    <row r="61" spans="1:262" s="74" customFormat="1">
      <c r="A61" s="86" t="s">
        <v>933</v>
      </c>
      <c r="B61" s="87" t="s">
        <v>362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</row>
    <row r="62" spans="1:262" s="74" customFormat="1">
      <c r="A62" s="86" t="s">
        <v>363</v>
      </c>
      <c r="B62" s="87" t="s">
        <v>364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</row>
    <row r="63" spans="1:262" s="74" customFormat="1">
      <c r="A63" s="86" t="s">
        <v>365</v>
      </c>
      <c r="B63" s="87" t="s">
        <v>366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</row>
    <row r="64" spans="1:262" s="74" customFormat="1">
      <c r="A64" s="86" t="s">
        <v>367</v>
      </c>
      <c r="B64" s="108" t="s">
        <v>934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</row>
    <row r="65" spans="1:262" s="94" customFormat="1">
      <c r="A65" s="86" t="s">
        <v>369</v>
      </c>
      <c r="B65" s="87" t="s">
        <v>935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</row>
    <row r="66" spans="1:262" s="94" customFormat="1">
      <c r="A66" s="86" t="s">
        <v>936</v>
      </c>
      <c r="B66" s="87" t="s">
        <v>937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</row>
    <row r="67" spans="1:262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</row>
    <row r="68" spans="1:262" s="104" customFormat="1" ht="17.25" thickBot="1">
      <c r="A68" s="9" t="s">
        <v>372</v>
      </c>
      <c r="B68" s="9" t="s">
        <v>373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</row>
    <row r="69" spans="1:262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</row>
    <row r="70" spans="1:262" s="74" customFormat="1">
      <c r="A70" s="86" t="s">
        <v>938</v>
      </c>
      <c r="B70" s="87" t="s">
        <v>375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</row>
    <row r="71" spans="1:262" s="74" customFormat="1">
      <c r="A71" s="86" t="s">
        <v>376</v>
      </c>
      <c r="B71" s="87" t="s">
        <v>377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</row>
    <row r="72" spans="1:262" s="74" customFormat="1">
      <c r="A72" s="86" t="s">
        <v>378</v>
      </c>
      <c r="B72" s="87" t="s">
        <v>379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</row>
    <row r="73" spans="1:262" s="74" customFormat="1">
      <c r="A73" s="86" t="s">
        <v>380</v>
      </c>
      <c r="B73" s="87" t="s">
        <v>381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</row>
    <row r="74" spans="1:262" s="74" customFormat="1">
      <c r="A74" s="86" t="s">
        <v>939</v>
      </c>
      <c r="B74" s="87" t="s">
        <v>383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</row>
    <row r="75" spans="1:262" s="74" customFormat="1">
      <c r="A75" s="86" t="s">
        <v>384</v>
      </c>
      <c r="B75" s="87" t="s">
        <v>385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</row>
    <row r="76" spans="1:262" s="74" customFormat="1">
      <c r="A76" s="86" t="s">
        <v>386</v>
      </c>
      <c r="B76" s="87" t="s">
        <v>387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</row>
    <row r="77" spans="1:262" s="74" customFormat="1">
      <c r="A77" s="86" t="s">
        <v>388</v>
      </c>
      <c r="B77" s="87" t="s">
        <v>389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</row>
    <row r="78" spans="1:262" s="74" customFormat="1">
      <c r="A78" s="86" t="s">
        <v>940</v>
      </c>
      <c r="B78" s="87" t="s">
        <v>391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</row>
    <row r="79" spans="1:262" s="74" customFormat="1">
      <c r="A79" s="86" t="s">
        <v>392</v>
      </c>
      <c r="B79" s="87" t="s">
        <v>393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</row>
    <row r="80" spans="1:262">
      <c r="A80" s="86" t="s">
        <v>394</v>
      </c>
      <c r="B80" s="87" t="s">
        <v>395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</row>
    <row r="81" spans="1:262" s="74" customFormat="1">
      <c r="A81" s="86" t="s">
        <v>396</v>
      </c>
      <c r="B81" s="87" t="s">
        <v>397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</row>
    <row r="82" spans="1:262" s="74" customFormat="1">
      <c r="A82" s="86" t="s">
        <v>941</v>
      </c>
      <c r="B82" s="87" t="s">
        <v>942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</row>
    <row r="83" spans="1:262" s="74" customFormat="1">
      <c r="A83" s="86" t="s">
        <v>400</v>
      </c>
      <c r="B83" s="87" t="s">
        <v>401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</row>
    <row r="84" spans="1:262" s="74" customFormat="1">
      <c r="A84" s="86" t="s">
        <v>402</v>
      </c>
      <c r="B84" s="87" t="s">
        <v>403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</row>
    <row r="85" spans="1:262" s="74" customFormat="1">
      <c r="A85" s="86" t="s">
        <v>404</v>
      </c>
      <c r="B85" s="87" t="s">
        <v>405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</row>
    <row r="86" spans="1:262" s="74" customFormat="1">
      <c r="A86" s="86" t="s">
        <v>943</v>
      </c>
      <c r="B86" s="87" t="s">
        <v>944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</row>
    <row r="87" spans="1:262" s="74" customFormat="1">
      <c r="A87" s="86" t="s">
        <v>408</v>
      </c>
      <c r="B87" s="87" t="s">
        <v>409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</row>
    <row r="88" spans="1:262" s="74" customFormat="1">
      <c r="A88" s="86" t="s">
        <v>410</v>
      </c>
      <c r="B88" s="87" t="s">
        <v>411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</row>
    <row r="89" spans="1:262" s="74" customFormat="1">
      <c r="A89" s="109" t="s">
        <v>945</v>
      </c>
      <c r="B89" s="87" t="s">
        <v>946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</row>
    <row r="90" spans="1:262" s="74" customFormat="1">
      <c r="A90" s="86" t="s">
        <v>414</v>
      </c>
      <c r="B90" s="87" t="s">
        <v>415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</row>
    <row r="91" spans="1:262" s="74" customFormat="1">
      <c r="A91" s="86" t="s">
        <v>947</v>
      </c>
      <c r="B91" s="87" t="s">
        <v>417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</row>
    <row r="92" spans="1:262" s="74" customFormat="1">
      <c r="A92" s="86" t="s">
        <v>948</v>
      </c>
      <c r="B92" s="87" t="s">
        <v>419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</row>
    <row r="93" spans="1:262" s="74" customFormat="1">
      <c r="A93" s="86" t="s">
        <v>420</v>
      </c>
      <c r="B93" s="87" t="s">
        <v>949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</row>
    <row r="94" spans="1:262" s="74" customFormat="1">
      <c r="A94" s="86" t="s">
        <v>422</v>
      </c>
      <c r="B94" s="87" t="s">
        <v>950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</row>
    <row r="95" spans="1:262" s="74" customFormat="1">
      <c r="A95" s="86" t="s">
        <v>424</v>
      </c>
      <c r="B95" s="87" t="s">
        <v>951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</row>
    <row r="96" spans="1:262" s="74" customFormat="1">
      <c r="A96" s="86" t="s">
        <v>426</v>
      </c>
      <c r="B96" s="87" t="s">
        <v>952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</row>
    <row r="97" spans="1:262" s="74" customFormat="1">
      <c r="A97" s="86" t="s">
        <v>427</v>
      </c>
      <c r="B97" s="87" t="s">
        <v>953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</row>
    <row r="98" spans="1:262" s="74" customFormat="1">
      <c r="A98" s="86" t="s">
        <v>429</v>
      </c>
      <c r="B98" s="87" t="s">
        <v>954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</row>
    <row r="99" spans="1:262">
      <c r="A99" s="86" t="s">
        <v>431</v>
      </c>
      <c r="B99" s="87" t="s">
        <v>432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</row>
    <row r="100" spans="1:262" s="74" customFormat="1">
      <c r="A100" s="86" t="s">
        <v>433</v>
      </c>
      <c r="B100" s="87" t="s">
        <v>434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</row>
    <row r="101" spans="1:262" s="74" customFormat="1">
      <c r="A101" s="86" t="s">
        <v>955</v>
      </c>
      <c r="B101" s="87" t="s">
        <v>956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</row>
    <row r="102" spans="1:262" s="74" customFormat="1">
      <c r="A102" s="86" t="s">
        <v>437</v>
      </c>
      <c r="B102" s="87" t="s">
        <v>438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</row>
    <row r="103" spans="1:262" s="74" customFormat="1">
      <c r="A103" s="86" t="s">
        <v>439</v>
      </c>
      <c r="B103" s="87" t="s">
        <v>440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</row>
    <row r="104" spans="1:262" s="74" customFormat="1">
      <c r="A104" s="86" t="s">
        <v>441</v>
      </c>
      <c r="B104" s="87" t="s">
        <v>442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</row>
    <row r="105" spans="1:262" s="74" customFormat="1">
      <c r="A105" s="86" t="s">
        <v>957</v>
      </c>
      <c r="B105" s="87" t="s">
        <v>444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</row>
    <row r="106" spans="1:262" s="74" customFormat="1">
      <c r="A106" s="86" t="s">
        <v>445</v>
      </c>
      <c r="B106" s="87" t="s">
        <v>446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</row>
    <row r="107" spans="1:262" s="74" customFormat="1">
      <c r="A107" s="86" t="s">
        <v>447</v>
      </c>
      <c r="B107" s="87" t="s">
        <v>448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</row>
    <row r="108" spans="1:262" s="74" customFormat="1">
      <c r="A108" s="86" t="s">
        <v>449</v>
      </c>
      <c r="B108" s="87" t="s">
        <v>450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</row>
    <row r="109" spans="1:262" s="74" customFormat="1">
      <c r="A109" s="86" t="s">
        <v>451</v>
      </c>
      <c r="B109" s="87" t="s">
        <v>452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</row>
    <row r="110" spans="1:262" s="74" customFormat="1">
      <c r="A110" s="86" t="s">
        <v>453</v>
      </c>
      <c r="B110" s="87" t="s">
        <v>454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</row>
    <row r="111" spans="1:262" s="74" customFormat="1">
      <c r="A111" s="86" t="s">
        <v>455</v>
      </c>
      <c r="B111" s="87" t="s">
        <v>456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</row>
    <row r="112" spans="1:262" s="74" customFormat="1">
      <c r="A112" s="86" t="s">
        <v>457</v>
      </c>
      <c r="B112" s="87" t="s">
        <v>458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</row>
    <row r="113" spans="1:262" s="74" customFormat="1">
      <c r="A113" s="86" t="s">
        <v>958</v>
      </c>
      <c r="B113" s="87" t="s">
        <v>460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</row>
    <row r="114" spans="1:262" s="74" customFormat="1">
      <c r="A114" s="86" t="s">
        <v>959</v>
      </c>
      <c r="B114" s="87" t="s">
        <v>462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</row>
    <row r="115" spans="1:262" s="74" customFormat="1">
      <c r="A115" s="86" t="s">
        <v>463</v>
      </c>
      <c r="B115" s="87" t="s">
        <v>464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</row>
    <row r="116" spans="1:262" s="74" customFormat="1">
      <c r="A116" s="86" t="s">
        <v>465</v>
      </c>
      <c r="B116" s="87" t="s">
        <v>960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</row>
    <row r="117" spans="1:262" s="74" customFormat="1">
      <c r="A117" s="94" t="s">
        <v>961</v>
      </c>
      <c r="B117" s="87" t="s">
        <v>961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</row>
    <row r="118" spans="1:262" s="74" customFormat="1">
      <c r="A118" s="86" t="s">
        <v>962</v>
      </c>
      <c r="B118" s="87" t="s">
        <v>963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</row>
    <row r="119" spans="1:262" s="74" customFormat="1">
      <c r="A119" s="86" t="s">
        <v>470</v>
      </c>
      <c r="B119" s="87" t="s">
        <v>964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</row>
    <row r="120" spans="1:262" s="74" customFormat="1">
      <c r="A120" s="86" t="s">
        <v>965</v>
      </c>
      <c r="B120" s="87" t="s">
        <v>473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</row>
    <row r="121" spans="1:262" s="74" customFormat="1">
      <c r="A121" s="86" t="s">
        <v>474</v>
      </c>
      <c r="B121" s="87" t="s">
        <v>966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</row>
    <row r="122" spans="1:262" s="74" customFormat="1">
      <c r="A122" s="86" t="s">
        <v>476</v>
      </c>
      <c r="B122" s="87" t="s">
        <v>477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</row>
    <row r="123" spans="1:262" s="74" customFormat="1">
      <c r="A123" s="86" t="s">
        <v>967</v>
      </c>
      <c r="B123" s="87" t="s">
        <v>968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</row>
    <row r="124" spans="1:262" s="74" customFormat="1">
      <c r="A124" s="86" t="s">
        <v>969</v>
      </c>
      <c r="B124" s="87" t="s">
        <v>481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</row>
    <row r="125" spans="1:262" s="74" customFormat="1">
      <c r="A125" s="94" t="s">
        <v>936</v>
      </c>
      <c r="B125" s="87" t="s">
        <v>970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</row>
    <row r="126" spans="1:262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</row>
    <row r="127" spans="1:262" s="104" customFormat="1" ht="17.25" thickBot="1">
      <c r="A127" s="9" t="s">
        <v>486</v>
      </c>
      <c r="B127" s="9" t="s">
        <v>971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</row>
    <row r="128" spans="1:262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</row>
    <row r="129" spans="1:262" s="74" customFormat="1">
      <c r="A129" s="86" t="s">
        <v>972</v>
      </c>
      <c r="B129" s="87" t="s">
        <v>489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</row>
    <row r="130" spans="1:262" s="74" customFormat="1">
      <c r="A130" s="86" t="s">
        <v>973</v>
      </c>
      <c r="B130" s="87" t="s">
        <v>491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</row>
    <row r="131" spans="1:262" s="74" customFormat="1">
      <c r="A131" s="86" t="s">
        <v>974</v>
      </c>
      <c r="B131" s="87" t="s">
        <v>975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</row>
    <row r="132" spans="1:262" s="74" customFormat="1">
      <c r="A132" s="86" t="s">
        <v>494</v>
      </c>
      <c r="B132" s="87" t="s">
        <v>495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</row>
    <row r="133" spans="1:262" s="74" customFormat="1">
      <c r="A133" s="86" t="s">
        <v>976</v>
      </c>
      <c r="B133" s="87" t="s">
        <v>497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</row>
    <row r="134" spans="1:262" s="74" customFormat="1">
      <c r="A134" s="86" t="s">
        <v>498</v>
      </c>
      <c r="B134" s="87" t="s">
        <v>499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</row>
    <row r="135" spans="1:262" s="74" customFormat="1">
      <c r="A135" s="86" t="s">
        <v>500</v>
      </c>
      <c r="B135" s="87" t="s">
        <v>501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</row>
    <row r="136" spans="1:262" s="74" customFormat="1">
      <c r="A136" s="86" t="s">
        <v>502</v>
      </c>
      <c r="B136" s="87" t="s">
        <v>503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</row>
    <row r="137" spans="1:262" s="74" customFormat="1">
      <c r="A137" s="86" t="s">
        <v>504</v>
      </c>
      <c r="B137" s="87" t="s">
        <v>505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</row>
    <row r="138" spans="1:262" s="74" customFormat="1">
      <c r="A138" s="86" t="s">
        <v>506</v>
      </c>
      <c r="B138" s="87" t="s">
        <v>507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</row>
    <row r="139" spans="1:262" s="74" customFormat="1">
      <c r="A139" s="86" t="s">
        <v>508</v>
      </c>
      <c r="B139" s="87" t="s">
        <v>509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</row>
    <row r="140" spans="1:262" s="74" customFormat="1">
      <c r="A140" s="86" t="s">
        <v>510</v>
      </c>
      <c r="B140" s="87" t="s">
        <v>511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</row>
    <row r="141" spans="1:262" s="74" customFormat="1">
      <c r="A141" s="86" t="s">
        <v>512</v>
      </c>
      <c r="B141" s="87" t="s">
        <v>513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</row>
    <row r="142" spans="1:262" s="74" customFormat="1">
      <c r="A142" s="86" t="s">
        <v>514</v>
      </c>
      <c r="B142" s="87" t="s">
        <v>515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</row>
    <row r="143" spans="1:262" s="74" customFormat="1">
      <c r="A143" s="86" t="s">
        <v>516</v>
      </c>
      <c r="B143" s="87" t="s">
        <v>517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</row>
    <row r="144" spans="1:262" s="74" customFormat="1">
      <c r="A144" s="86" t="s">
        <v>518</v>
      </c>
      <c r="B144" s="87" t="s">
        <v>519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</row>
    <row r="145" spans="1:262" s="74" customFormat="1">
      <c r="A145" s="86" t="s">
        <v>520</v>
      </c>
      <c r="B145" s="87" t="s">
        <v>521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</row>
    <row r="146" spans="1:262" s="74" customFormat="1">
      <c r="A146" s="86" t="s">
        <v>522</v>
      </c>
      <c r="B146" s="87" t="s">
        <v>523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</row>
    <row r="147" spans="1:262" s="74" customFormat="1">
      <c r="A147" s="86" t="s">
        <v>977</v>
      </c>
      <c r="B147" s="87" t="s">
        <v>525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</row>
    <row r="148" spans="1:262" s="74" customFormat="1">
      <c r="A148" s="86" t="s">
        <v>978</v>
      </c>
      <c r="B148" s="87" t="s">
        <v>527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</row>
    <row r="149" spans="1:262" s="74" customFormat="1">
      <c r="A149" s="86" t="s">
        <v>528</v>
      </c>
      <c r="B149" s="87" t="s">
        <v>529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</row>
    <row r="150" spans="1:262" s="74" customFormat="1">
      <c r="A150" s="86" t="s">
        <v>979</v>
      </c>
      <c r="B150" s="87" t="s">
        <v>531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</row>
    <row r="151" spans="1:262" s="74" customFormat="1">
      <c r="A151" s="86" t="s">
        <v>532</v>
      </c>
      <c r="B151" s="87" t="s">
        <v>533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</row>
    <row r="152" spans="1:262" s="74" customFormat="1">
      <c r="A152" s="86" t="s">
        <v>980</v>
      </c>
      <c r="B152" s="87" t="s">
        <v>981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</row>
    <row r="153" spans="1:262" s="74" customFormat="1">
      <c r="A153" s="86" t="s">
        <v>982</v>
      </c>
      <c r="B153" s="87" t="s">
        <v>983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</row>
    <row r="154" spans="1:262" s="74" customFormat="1">
      <c r="A154" s="86" t="s">
        <v>984</v>
      </c>
      <c r="B154" s="87" t="s">
        <v>539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</row>
    <row r="155" spans="1:262" s="74" customFormat="1">
      <c r="A155" s="86" t="s">
        <v>541</v>
      </c>
      <c r="B155" s="87" t="s">
        <v>542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</row>
    <row r="156" spans="1:262" s="74" customFormat="1">
      <c r="A156" s="86" t="s">
        <v>543</v>
      </c>
      <c r="B156" s="87" t="s">
        <v>985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</row>
    <row r="157" spans="1:262" s="74" customFormat="1">
      <c r="A157" s="86" t="s">
        <v>986</v>
      </c>
      <c r="B157" s="87" t="s">
        <v>987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</row>
    <row r="158" spans="1:262" s="74" customFormat="1">
      <c r="A158" s="86" t="s">
        <v>545</v>
      </c>
      <c r="B158" s="87" t="s">
        <v>546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</row>
    <row r="159" spans="1:262" s="74" customFormat="1">
      <c r="A159" s="86" t="s">
        <v>547</v>
      </c>
      <c r="B159" s="87" t="s">
        <v>548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</row>
    <row r="160" spans="1:262" s="74" customFormat="1">
      <c r="A160" s="86" t="s">
        <v>549</v>
      </c>
      <c r="B160" s="87" t="s">
        <v>550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</row>
    <row r="161" spans="1:262" s="74" customFormat="1">
      <c r="A161" s="86" t="s">
        <v>988</v>
      </c>
      <c r="B161" s="87" t="s">
        <v>552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</row>
    <row r="162" spans="1:262" s="74" customFormat="1">
      <c r="A162" s="86" t="s">
        <v>553</v>
      </c>
      <c r="B162" s="87" t="s">
        <v>554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</row>
    <row r="163" spans="1:262">
      <c r="A163" s="86" t="s">
        <v>555</v>
      </c>
      <c r="B163" s="87" t="s">
        <v>556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</row>
    <row r="164" spans="1:262" s="74" customFormat="1">
      <c r="A164" s="86" t="s">
        <v>989</v>
      </c>
      <c r="B164" s="87" t="s">
        <v>990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</row>
    <row r="165" spans="1:262" s="74" customFormat="1">
      <c r="A165" s="86" t="s">
        <v>559</v>
      </c>
      <c r="B165" s="87" t="s">
        <v>560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</row>
    <row r="166" spans="1:262" s="74" customFormat="1">
      <c r="A166" s="86" t="s">
        <v>991</v>
      </c>
      <c r="B166" s="87" t="s">
        <v>566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</row>
    <row r="167" spans="1:262" s="74" customFormat="1">
      <c r="A167" s="86" t="s">
        <v>992</v>
      </c>
      <c r="B167" s="87" t="s">
        <v>570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</row>
    <row r="168" spans="1:262" s="74" customFormat="1">
      <c r="A168" s="86" t="s">
        <v>993</v>
      </c>
      <c r="B168" s="87" t="s">
        <v>572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</row>
    <row r="169" spans="1:262" s="74" customFormat="1">
      <c r="A169" s="86" t="s">
        <v>994</v>
      </c>
      <c r="B169" s="87" t="s">
        <v>574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</row>
    <row r="170" spans="1:262" s="74" customFormat="1">
      <c r="A170" s="86" t="s">
        <v>575</v>
      </c>
      <c r="B170" s="87" t="s">
        <v>576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</row>
    <row r="171" spans="1:262" s="74" customFormat="1">
      <c r="A171" s="86" t="s">
        <v>577</v>
      </c>
      <c r="B171" s="87" t="s">
        <v>578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</row>
    <row r="172" spans="1:262" s="74" customFormat="1">
      <c r="A172" s="86" t="s">
        <v>579</v>
      </c>
      <c r="B172" s="87" t="s">
        <v>580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</row>
    <row r="173" spans="1:262" s="74" customFormat="1">
      <c r="A173" s="86" t="s">
        <v>581</v>
      </c>
      <c r="B173" s="87" t="s">
        <v>582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</row>
    <row r="174" spans="1:262" s="74" customFormat="1">
      <c r="A174" s="86" t="s">
        <v>995</v>
      </c>
      <c r="B174" s="87" t="s">
        <v>996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</row>
    <row r="175" spans="1:262" s="74" customFormat="1">
      <c r="A175" s="86" t="s">
        <v>997</v>
      </c>
      <c r="B175" s="87" t="s">
        <v>590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</row>
    <row r="176" spans="1:262" s="74" customFormat="1">
      <c r="A176" s="86" t="s">
        <v>998</v>
      </c>
      <c r="B176" s="87" t="s">
        <v>592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</row>
    <row r="177" spans="1:262" s="74" customFormat="1">
      <c r="A177" s="86" t="s">
        <v>999</v>
      </c>
      <c r="B177" s="87" t="s">
        <v>594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</row>
    <row r="178" spans="1:262">
      <c r="A178" s="86" t="s">
        <v>595</v>
      </c>
      <c r="B178" s="87" t="s">
        <v>596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</row>
    <row r="179" spans="1:262" s="74" customFormat="1">
      <c r="A179" s="86" t="s">
        <v>597</v>
      </c>
      <c r="B179" s="87" t="s">
        <v>598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</row>
    <row r="180" spans="1:262" s="74" customFormat="1">
      <c r="A180" s="86" t="s">
        <v>1000</v>
      </c>
      <c r="B180" s="87" t="s">
        <v>1001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</row>
    <row r="181" spans="1:262" s="74" customFormat="1">
      <c r="A181" s="86" t="s">
        <v>1002</v>
      </c>
      <c r="B181" s="87" t="s">
        <v>602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</row>
    <row r="182" spans="1:262" s="74" customFormat="1">
      <c r="A182" s="86" t="s">
        <v>936</v>
      </c>
      <c r="B182" s="87" t="s">
        <v>937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</row>
    <row r="183" spans="1:262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</row>
    <row r="184" spans="1:262" s="104" customFormat="1" ht="17.25" thickBot="1">
      <c r="A184" s="9" t="s">
        <v>607</v>
      </c>
      <c r="B184" s="9" t="s">
        <v>1003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</row>
    <row r="185" spans="1:262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</row>
    <row r="186" spans="1:262" s="74" customFormat="1">
      <c r="A186" s="86" t="s">
        <v>609</v>
      </c>
      <c r="B186" s="87" t="s">
        <v>1004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</row>
    <row r="187" spans="1:262" s="74" customFormat="1">
      <c r="A187" s="86" t="s">
        <v>611</v>
      </c>
      <c r="B187" s="87" t="s">
        <v>612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</row>
    <row r="188" spans="1:262" s="74" customFormat="1">
      <c r="A188" s="86" t="s">
        <v>613</v>
      </c>
      <c r="B188" s="87" t="s">
        <v>614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</row>
    <row r="189" spans="1:262" s="74" customFormat="1">
      <c r="A189" s="86" t="s">
        <v>615</v>
      </c>
      <c r="B189" s="87" t="s">
        <v>616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</row>
    <row r="190" spans="1:262" s="74" customFormat="1">
      <c r="A190" s="86" t="s">
        <v>617</v>
      </c>
      <c r="B190" s="87" t="s">
        <v>1005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</row>
    <row r="191" spans="1:262" s="74" customFormat="1">
      <c r="A191" s="86" t="s">
        <v>619</v>
      </c>
      <c r="B191" s="87" t="s">
        <v>620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</row>
    <row r="192" spans="1:262" s="74" customFormat="1">
      <c r="A192" s="86" t="s">
        <v>621</v>
      </c>
      <c r="B192" s="87" t="s">
        <v>622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</row>
    <row r="193" spans="1:262" s="74" customFormat="1">
      <c r="A193" s="86" t="s">
        <v>623</v>
      </c>
      <c r="B193" s="87" t="s">
        <v>624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</row>
    <row r="194" spans="1:262" s="74" customFormat="1">
      <c r="A194" s="86" t="s">
        <v>625</v>
      </c>
      <c r="B194" s="87" t="s">
        <v>626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</row>
    <row r="195" spans="1:262" s="74" customFormat="1">
      <c r="A195" s="86" t="s">
        <v>627</v>
      </c>
      <c r="B195" s="87" t="s">
        <v>1006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</row>
    <row r="196" spans="1:262" s="74" customFormat="1">
      <c r="A196" s="86" t="s">
        <v>629</v>
      </c>
      <c r="B196" s="87" t="s">
        <v>630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</row>
    <row r="197" spans="1:262" s="74" customFormat="1">
      <c r="A197" s="86" t="s">
        <v>631</v>
      </c>
      <c r="B197" s="87" t="s">
        <v>632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</row>
    <row r="198" spans="1:262" s="74" customFormat="1">
      <c r="A198" s="86" t="s">
        <v>633</v>
      </c>
      <c r="B198" s="87" t="s">
        <v>1007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</row>
    <row r="199" spans="1:262" s="74" customFormat="1">
      <c r="A199" s="86" t="s">
        <v>1008</v>
      </c>
      <c r="B199" s="87" t="s">
        <v>1009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</row>
    <row r="200" spans="1:262" s="74" customFormat="1">
      <c r="A200" s="86" t="s">
        <v>637</v>
      </c>
      <c r="B200" s="87" t="s">
        <v>1010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</row>
    <row r="201" spans="1:262" s="74" customFormat="1">
      <c r="A201" s="86" t="s">
        <v>1011</v>
      </c>
      <c r="B201" s="87" t="s">
        <v>1012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</row>
    <row r="202" spans="1:262" s="74" customFormat="1">
      <c r="A202" s="86" t="s">
        <v>1013</v>
      </c>
      <c r="B202" s="87" t="s">
        <v>1014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</row>
    <row r="203" spans="1:262" s="94" customFormat="1">
      <c r="A203" s="86" t="s">
        <v>641</v>
      </c>
      <c r="B203" s="87" t="s">
        <v>642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</row>
    <row r="204" spans="1:262" s="74" customFormat="1">
      <c r="A204" s="86" t="s">
        <v>1015</v>
      </c>
      <c r="B204" s="87" t="s">
        <v>644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</row>
    <row r="205" spans="1:262" s="74" customFormat="1">
      <c r="A205" s="86" t="s">
        <v>645</v>
      </c>
      <c r="B205" s="87" t="s">
        <v>1016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</row>
    <row r="206" spans="1:262" s="74" customFormat="1">
      <c r="A206" s="86" t="s">
        <v>1017</v>
      </c>
      <c r="B206" s="87" t="s">
        <v>1018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</row>
    <row r="207" spans="1:262" s="74" customFormat="1">
      <c r="A207" s="86" t="s">
        <v>649</v>
      </c>
      <c r="B207" s="87" t="s">
        <v>1019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</row>
    <row r="208" spans="1:262" s="74" customFormat="1">
      <c r="A208" s="86" t="s">
        <v>651</v>
      </c>
      <c r="B208" s="87" t="s">
        <v>1020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</row>
    <row r="209" spans="1:262" s="74" customFormat="1">
      <c r="A209" s="86" t="s">
        <v>1021</v>
      </c>
      <c r="B209" s="87" t="s">
        <v>654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</row>
    <row r="210" spans="1:262" s="74" customFormat="1">
      <c r="A210" s="86" t="s">
        <v>1022</v>
      </c>
      <c r="B210" s="87" t="s">
        <v>1023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</row>
    <row r="211" spans="1:262" s="74" customFormat="1">
      <c r="A211" s="86" t="s">
        <v>657</v>
      </c>
      <c r="B211" s="87" t="s">
        <v>658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</row>
    <row r="212" spans="1:262" s="74" customFormat="1">
      <c r="A212" s="86" t="s">
        <v>1024</v>
      </c>
      <c r="B212" s="87" t="s">
        <v>1025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</row>
    <row r="213" spans="1:262" s="74" customFormat="1">
      <c r="A213" s="86"/>
      <c r="B213" s="87" t="s">
        <v>1026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</row>
    <row r="214" spans="1:262" s="74" customFormat="1">
      <c r="A214" s="86" t="s">
        <v>936</v>
      </c>
      <c r="B214" s="87" t="s">
        <v>937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</row>
    <row r="215" spans="1:262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</row>
    <row r="216" spans="1:262" s="104" customFormat="1" ht="17.25" thickBot="1">
      <c r="A216" s="9" t="s">
        <v>668</v>
      </c>
      <c r="B216" s="9" t="s">
        <v>1027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</row>
    <row r="217" spans="1:262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</row>
    <row r="218" spans="1:262" s="74" customFormat="1">
      <c r="A218" s="86" t="s">
        <v>670</v>
      </c>
      <c r="B218" s="87" t="s">
        <v>671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</row>
    <row r="219" spans="1:262" s="74" customFormat="1">
      <c r="A219" s="86" t="s">
        <v>672</v>
      </c>
      <c r="B219" s="87" t="s">
        <v>673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</row>
    <row r="220" spans="1:262" s="74" customFormat="1">
      <c r="A220" s="86" t="s">
        <v>676</v>
      </c>
      <c r="B220" s="87" t="s">
        <v>1028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</row>
    <row r="221" spans="1:262" s="74" customFormat="1">
      <c r="A221" s="86" t="s">
        <v>678</v>
      </c>
      <c r="B221" s="87" t="s">
        <v>679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</row>
    <row r="222" spans="1:262" s="74" customFormat="1">
      <c r="A222" s="86" t="s">
        <v>680</v>
      </c>
      <c r="B222" s="87" t="s">
        <v>681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</row>
    <row r="223" spans="1:262" s="74" customFormat="1">
      <c r="A223" s="86" t="s">
        <v>682</v>
      </c>
      <c r="B223" s="87" t="s">
        <v>683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</row>
    <row r="224" spans="1:262" s="112" customFormat="1">
      <c r="A224" s="86" t="s">
        <v>684</v>
      </c>
      <c r="B224" s="87" t="s">
        <v>685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</row>
    <row r="225" spans="1:262" s="74" customFormat="1">
      <c r="A225" s="86" t="s">
        <v>686</v>
      </c>
      <c r="B225" s="87" t="s">
        <v>687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</row>
    <row r="226" spans="1:262" s="74" customFormat="1">
      <c r="A226" s="86" t="s">
        <v>688</v>
      </c>
      <c r="B226" s="87" t="s">
        <v>689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</row>
    <row r="227" spans="1:262" s="74" customFormat="1">
      <c r="A227" s="86" t="s">
        <v>690</v>
      </c>
      <c r="B227" s="87" t="s">
        <v>691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</row>
    <row r="228" spans="1:262" s="74" customFormat="1">
      <c r="A228" s="86" t="s">
        <v>692</v>
      </c>
      <c r="B228" s="87" t="s">
        <v>1029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</row>
    <row r="229" spans="1:262" s="74" customFormat="1">
      <c r="A229" s="86" t="s">
        <v>694</v>
      </c>
      <c r="B229" s="87" t="s">
        <v>695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</row>
    <row r="230" spans="1:262" s="74" customFormat="1">
      <c r="A230" s="86" t="s">
        <v>696</v>
      </c>
      <c r="B230" s="87" t="s">
        <v>697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</row>
    <row r="231" spans="1:262" s="74" customFormat="1">
      <c r="A231" s="86" t="s">
        <v>698</v>
      </c>
      <c r="B231" s="87" t="s">
        <v>699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</row>
    <row r="232" spans="1:262" s="74" customFormat="1">
      <c r="A232" s="86" t="s">
        <v>700</v>
      </c>
      <c r="B232" s="87" t="s">
        <v>701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</row>
    <row r="233" spans="1:262" s="74" customFormat="1">
      <c r="A233" s="86" t="s">
        <v>702</v>
      </c>
      <c r="B233" s="87" t="s">
        <v>703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</row>
    <row r="234" spans="1:262" s="74" customFormat="1">
      <c r="A234" s="86" t="s">
        <v>704</v>
      </c>
      <c r="B234" s="87" t="s">
        <v>705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</row>
    <row r="235" spans="1:262" s="74" customFormat="1">
      <c r="A235" s="86" t="s">
        <v>706</v>
      </c>
      <c r="B235" s="87" t="s">
        <v>707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</row>
    <row r="236" spans="1:262" s="74" customFormat="1">
      <c r="A236" s="86" t="s">
        <v>708</v>
      </c>
      <c r="B236" s="87" t="s">
        <v>709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</row>
    <row r="237" spans="1:262" s="74" customFormat="1">
      <c r="A237" s="86" t="s">
        <v>710</v>
      </c>
      <c r="B237" s="87" t="s">
        <v>711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</row>
    <row r="238" spans="1:262" s="74" customFormat="1">
      <c r="A238" s="86" t="s">
        <v>712</v>
      </c>
      <c r="B238" s="87" t="s">
        <v>713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</row>
    <row r="239" spans="1:262" s="74" customFormat="1">
      <c r="A239" s="86" t="s">
        <v>1030</v>
      </c>
      <c r="B239" s="87" t="s">
        <v>715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</row>
    <row r="240" spans="1:262" s="74" customFormat="1">
      <c r="A240" s="86" t="s">
        <v>716</v>
      </c>
      <c r="B240" s="87" t="s">
        <v>717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</row>
    <row r="241" spans="1:262" s="74" customFormat="1">
      <c r="A241" s="86" t="s">
        <v>1031</v>
      </c>
      <c r="B241" s="87" t="s">
        <v>1032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</row>
    <row r="242" spans="1:262" s="74" customFormat="1">
      <c r="A242" s="86" t="s">
        <v>1033</v>
      </c>
      <c r="B242" s="87" t="s">
        <v>721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</row>
    <row r="243" spans="1:262" s="74" customFormat="1">
      <c r="A243" s="86" t="s">
        <v>722</v>
      </c>
      <c r="B243" s="87" t="s">
        <v>723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</row>
    <row r="244" spans="1:262" s="74" customFormat="1">
      <c r="A244" s="86" t="s">
        <v>724</v>
      </c>
      <c r="B244" s="87" t="s">
        <v>725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</row>
    <row r="245" spans="1:262" s="74" customFormat="1">
      <c r="A245" s="86" t="s">
        <v>726</v>
      </c>
      <c r="B245" s="87" t="s">
        <v>727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</row>
    <row r="246" spans="1:262" s="74" customFormat="1">
      <c r="A246" s="86" t="s">
        <v>1034</v>
      </c>
      <c r="B246" s="87" t="s">
        <v>729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</row>
    <row r="247" spans="1:262" s="74" customFormat="1">
      <c r="A247" s="86" t="s">
        <v>1035</v>
      </c>
      <c r="B247" s="87" t="s">
        <v>1036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</row>
    <row r="248" spans="1:262" s="74" customFormat="1">
      <c r="A248" s="86" t="s">
        <v>732</v>
      </c>
      <c r="B248" s="87" t="s">
        <v>733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</row>
    <row r="249" spans="1:262" s="74" customFormat="1">
      <c r="A249" s="86" t="s">
        <v>736</v>
      </c>
      <c r="B249" s="87" t="s">
        <v>737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</row>
    <row r="250" spans="1:262" s="74" customFormat="1">
      <c r="A250" s="86" t="s">
        <v>738</v>
      </c>
      <c r="B250" s="87" t="s">
        <v>739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</row>
    <row r="251" spans="1:262" s="74" customFormat="1">
      <c r="A251" s="86" t="s">
        <v>740</v>
      </c>
      <c r="B251" s="87" t="s">
        <v>741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</row>
    <row r="252" spans="1:262" s="74" customFormat="1">
      <c r="A252" s="86" t="s">
        <v>742</v>
      </c>
      <c r="B252" s="87" t="s">
        <v>1037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</row>
    <row r="253" spans="1:262" s="74" customFormat="1">
      <c r="A253" s="86" t="s">
        <v>744</v>
      </c>
      <c r="B253" s="87" t="s">
        <v>745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</row>
    <row r="254" spans="1:262" s="74" customFormat="1">
      <c r="A254" s="86" t="s">
        <v>1038</v>
      </c>
      <c r="B254" s="87" t="s">
        <v>747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</row>
    <row r="255" spans="1:262" s="94" customFormat="1">
      <c r="A255" s="86" t="s">
        <v>748</v>
      </c>
      <c r="B255" s="87" t="s">
        <v>749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</row>
    <row r="256" spans="1:262" s="74" customFormat="1">
      <c r="A256" s="86" t="s">
        <v>1039</v>
      </c>
      <c r="B256" s="87" t="s">
        <v>1040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</row>
    <row r="257" spans="1:262" s="74" customFormat="1">
      <c r="A257" s="86" t="s">
        <v>1041</v>
      </c>
      <c r="B257" s="87" t="s">
        <v>753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</row>
    <row r="258" spans="1:262">
      <c r="A258" s="86" t="s">
        <v>754</v>
      </c>
      <c r="B258" s="87" t="s">
        <v>1042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</row>
    <row r="259" spans="1:262">
      <c r="A259" s="86" t="s">
        <v>755</v>
      </c>
      <c r="B259" s="87" t="s">
        <v>1043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</row>
    <row r="260" spans="1:262">
      <c r="A260" s="86" t="s">
        <v>757</v>
      </c>
      <c r="B260" s="87" t="s">
        <v>758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</row>
    <row r="261" spans="1:262">
      <c r="A261" s="86" t="s">
        <v>759</v>
      </c>
      <c r="B261" s="87" t="s">
        <v>760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</row>
    <row r="262" spans="1:262">
      <c r="A262" s="86" t="s">
        <v>761</v>
      </c>
      <c r="B262" s="87" t="s">
        <v>762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</row>
    <row r="263" spans="1:262">
      <c r="A263" s="86" t="s">
        <v>763</v>
      </c>
      <c r="B263" s="87" t="s">
        <v>1044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</row>
    <row r="264" spans="1:262" s="74" customFormat="1">
      <c r="A264" s="86" t="s">
        <v>765</v>
      </c>
      <c r="B264" s="87" t="s">
        <v>766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</row>
    <row r="265" spans="1:262" s="74" customFormat="1">
      <c r="A265" s="86" t="s">
        <v>767</v>
      </c>
      <c r="B265" s="87" t="s">
        <v>768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</row>
    <row r="266" spans="1:262" s="74" customFormat="1">
      <c r="A266" s="86" t="s">
        <v>1045</v>
      </c>
      <c r="B266" s="87" t="s">
        <v>1046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</row>
    <row r="267" spans="1:262" s="74" customFormat="1">
      <c r="A267" s="86" t="s">
        <v>771</v>
      </c>
      <c r="B267" s="87" t="s">
        <v>772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</row>
    <row r="268" spans="1:262" s="74" customFormat="1">
      <c r="A268" s="86" t="s">
        <v>773</v>
      </c>
      <c r="B268" s="87" t="s">
        <v>1047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</row>
    <row r="269" spans="1:262" s="74" customFormat="1">
      <c r="A269" s="86" t="s">
        <v>1048</v>
      </c>
      <c r="B269" s="87" t="s">
        <v>1049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</row>
    <row r="270" spans="1:262" s="74" customFormat="1">
      <c r="A270" s="86" t="s">
        <v>777</v>
      </c>
      <c r="B270" s="87" t="s">
        <v>778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</row>
    <row r="271" spans="1:262" s="74" customFormat="1">
      <c r="A271" s="86" t="s">
        <v>1050</v>
      </c>
      <c r="B271" s="87" t="s">
        <v>780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</row>
    <row r="272" spans="1:262" s="74" customFormat="1">
      <c r="A272" s="86" t="s">
        <v>781</v>
      </c>
      <c r="B272" s="87" t="s">
        <v>1051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</row>
    <row r="273" spans="1:262" s="74" customFormat="1">
      <c r="A273" s="86" t="s">
        <v>783</v>
      </c>
      <c r="B273" s="87" t="s">
        <v>784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</row>
    <row r="274" spans="1:262" s="74" customFormat="1">
      <c r="A274" s="86" t="s">
        <v>1052</v>
      </c>
      <c r="B274" s="87" t="s">
        <v>1053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</row>
    <row r="275" spans="1:262" s="74" customFormat="1">
      <c r="A275" s="86" t="s">
        <v>785</v>
      </c>
      <c r="B275" s="87" t="s">
        <v>1054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</row>
    <row r="276" spans="1:262" s="74" customFormat="1">
      <c r="A276" s="86" t="s">
        <v>1055</v>
      </c>
      <c r="B276" s="87" t="s">
        <v>1056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</row>
    <row r="277" spans="1:262" s="74" customFormat="1">
      <c r="A277" s="86" t="s">
        <v>789</v>
      </c>
      <c r="B277" s="87" t="s">
        <v>790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</row>
    <row r="278" spans="1:262" s="74" customFormat="1">
      <c r="A278" s="86" t="s">
        <v>1057</v>
      </c>
      <c r="B278" s="87" t="s">
        <v>1058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</row>
    <row r="279" spans="1:262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</row>
    <row r="280" spans="1:262" s="94" customFormat="1">
      <c r="A280" s="113" t="s">
        <v>1059</v>
      </c>
      <c r="B280" s="114" t="s">
        <v>1060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</row>
    <row r="281" spans="1:262">
      <c r="A281" s="76" t="s">
        <v>1061</v>
      </c>
      <c r="U281" s="121"/>
      <c r="AH281" s="121"/>
      <c r="AU281" s="121"/>
      <c r="BH281" s="121"/>
    </row>
    <row r="282" spans="1:262">
      <c r="U282" s="121"/>
      <c r="AH282" s="121"/>
      <c r="AU282" s="121"/>
      <c r="BH282" s="121"/>
    </row>
    <row r="283" spans="1:262">
      <c r="U283" s="121"/>
      <c r="AH283" s="121"/>
      <c r="AU283" s="121"/>
      <c r="BH283" s="121"/>
    </row>
    <row r="284" spans="1:262">
      <c r="U284" s="121"/>
      <c r="AH284" s="121"/>
      <c r="AU284" s="121"/>
      <c r="BH284" s="121"/>
    </row>
    <row r="285" spans="1:262">
      <c r="U285" s="121"/>
      <c r="AH285" s="121"/>
      <c r="AU285" s="121"/>
      <c r="BH285" s="121"/>
    </row>
    <row r="286" spans="1:262">
      <c r="U286" s="121"/>
      <c r="AH286" s="121"/>
      <c r="AU286" s="121"/>
      <c r="BH286" s="121"/>
    </row>
    <row r="287" spans="1:262">
      <c r="U287" s="121"/>
      <c r="AH287" s="121"/>
      <c r="AU287" s="121"/>
      <c r="BH287" s="121"/>
    </row>
    <row r="288" spans="1:262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입국</vt:lpstr>
      <vt:lpstr>출국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2016-12-20T07:42:16Z</dcterms:modified>
</cp:coreProperties>
</file>