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270"/>
  </bookViews>
  <sheets>
    <sheet name="입국" sheetId="1" r:id="rId1"/>
    <sheet name="출국" sheetId="2" r:id="rId2"/>
  </sheets>
  <calcPr calcId="124519"/>
</workbook>
</file>

<file path=xl/calcChain.xml><?xml version="1.0" encoding="utf-8"?>
<calcChain xmlns="http://schemas.openxmlformats.org/spreadsheetml/2006/main">
  <c r="JD206" i="1"/>
  <c r="JD184"/>
  <c r="JD95"/>
  <c r="JD91"/>
  <c r="JD83"/>
  <c r="JD79"/>
  <c r="JD75"/>
  <c r="JD65"/>
  <c r="JD61"/>
  <c r="JD57"/>
  <c r="JD53"/>
  <c r="JD49"/>
  <c r="JD42"/>
  <c r="JD36"/>
  <c r="JD34"/>
  <c r="JD32"/>
  <c r="JD30"/>
  <c r="JD28"/>
  <c r="JD26"/>
  <c r="JD24"/>
  <c r="JD22"/>
  <c r="JD20"/>
  <c r="JD18"/>
  <c r="JD16"/>
  <c r="JD14"/>
  <c r="JD12"/>
  <c r="JD229"/>
  <c r="JD230"/>
  <c r="JD231"/>
  <c r="JD232"/>
  <c r="JD233"/>
  <c r="JD234"/>
  <c r="JD235"/>
  <c r="JD236"/>
  <c r="JD237"/>
  <c r="JD238"/>
  <c r="JD239"/>
  <c r="JD240"/>
  <c r="JD241"/>
  <c r="JD242"/>
  <c r="JD243"/>
  <c r="JD244"/>
  <c r="JD245"/>
  <c r="JD246"/>
  <c r="JD247"/>
  <c r="JD248"/>
  <c r="JD249"/>
  <c r="JD250"/>
  <c r="JD251"/>
  <c r="JD253"/>
  <c r="JD254"/>
  <c r="JD255"/>
  <c r="JD257"/>
  <c r="JD258"/>
  <c r="JD259"/>
  <c r="JD261"/>
  <c r="JD262"/>
  <c r="JD263"/>
  <c r="JD264"/>
  <c r="JD265"/>
  <c r="JD266"/>
  <c r="JD267"/>
  <c r="JD268"/>
  <c r="JD269"/>
  <c r="JD270"/>
  <c r="JD271"/>
  <c r="JD272"/>
  <c r="JD273"/>
  <c r="JD274"/>
  <c r="JD275"/>
  <c r="JD276"/>
  <c r="JD277"/>
  <c r="JD279"/>
  <c r="JD280"/>
  <c r="JD281"/>
  <c r="JD282"/>
  <c r="JD283"/>
  <c r="JD285"/>
  <c r="JD288"/>
  <c r="JD228"/>
  <c r="JD196"/>
  <c r="JD197"/>
  <c r="JD198"/>
  <c r="JD199"/>
  <c r="JD200"/>
  <c r="JD201"/>
  <c r="JD203"/>
  <c r="JD204"/>
  <c r="JD205"/>
  <c r="JD209"/>
  <c r="JD212"/>
  <c r="JD213"/>
  <c r="JD221"/>
  <c r="JD223"/>
  <c r="JD195"/>
  <c r="JD183"/>
  <c r="JD185"/>
  <c r="JD186"/>
  <c r="JD187"/>
  <c r="JD189"/>
  <c r="JD182"/>
  <c r="JD179"/>
  <c r="JD178"/>
  <c r="JD177"/>
  <c r="JD176"/>
  <c r="JD175"/>
  <c r="JD174"/>
  <c r="JD173"/>
  <c r="JD172"/>
  <c r="JD171"/>
  <c r="JD170"/>
  <c r="JD169"/>
  <c r="JD168"/>
  <c r="JD167"/>
  <c r="JD166"/>
  <c r="JD165"/>
  <c r="JD164"/>
  <c r="JD163"/>
  <c r="JD162"/>
  <c r="JD161"/>
  <c r="JD160"/>
  <c r="JD158"/>
  <c r="JD157"/>
  <c r="JD154"/>
  <c r="JD153"/>
  <c r="JD152"/>
  <c r="JD151"/>
  <c r="JD150"/>
  <c r="JD149"/>
  <c r="JD148"/>
  <c r="JD147"/>
  <c r="JD146"/>
  <c r="JD145"/>
  <c r="JD144"/>
  <c r="JD143"/>
  <c r="JD142"/>
  <c r="JD141"/>
  <c r="JD140"/>
  <c r="JD139"/>
  <c r="JD138"/>
  <c r="JD137"/>
  <c r="JD136"/>
  <c r="JD135"/>
  <c r="JD133"/>
  <c r="JD132"/>
  <c r="JD74"/>
  <c r="JD76"/>
  <c r="JD77"/>
  <c r="JD78"/>
  <c r="JD80"/>
  <c r="JD81"/>
  <c r="JD82"/>
  <c r="JD84"/>
  <c r="JD85"/>
  <c r="JD86"/>
  <c r="JD88"/>
  <c r="JD89"/>
  <c r="JD90"/>
  <c r="JD92"/>
  <c r="JD93"/>
  <c r="JD94"/>
  <c r="JD101"/>
  <c r="JD105"/>
  <c r="JD106"/>
  <c r="JD107"/>
  <c r="JD108"/>
  <c r="JD109"/>
  <c r="JD110"/>
  <c r="JD111"/>
  <c r="JD112"/>
  <c r="JD113"/>
  <c r="JD114"/>
  <c r="JD115"/>
  <c r="JD116"/>
  <c r="JD118"/>
  <c r="JD129"/>
  <c r="JD73"/>
  <c r="JD48"/>
  <c r="JD50"/>
  <c r="JD51"/>
  <c r="JD52"/>
  <c r="JD54"/>
  <c r="JD55"/>
  <c r="JD58"/>
  <c r="JD59"/>
  <c r="JD60"/>
  <c r="JD62"/>
  <c r="JD63"/>
  <c r="JD64"/>
  <c r="JD66"/>
  <c r="JD67"/>
  <c r="JD68"/>
  <c r="JD13"/>
  <c r="JD15"/>
  <c r="JD17"/>
  <c r="JD19"/>
  <c r="JD21"/>
  <c r="JD23"/>
  <c r="JD25"/>
  <c r="JD27"/>
  <c r="JD29"/>
  <c r="JD31"/>
  <c r="JD33"/>
  <c r="JL4" i="2"/>
  <c r="JM130" i="1"/>
  <c r="JM226"/>
  <c r="JM71" l="1"/>
  <c r="JM46"/>
  <c r="JM193"/>
  <c r="JM45"/>
  <c r="JM9" s="1"/>
  <c r="JL130"/>
  <c r="JL226"/>
  <c r="JL193"/>
  <c r="JK46"/>
  <c r="JK45"/>
  <c r="JK226"/>
  <c r="JK193"/>
  <c r="JK130"/>
  <c r="JK71"/>
  <c r="JM6" l="1"/>
  <c r="JM4" s="1"/>
  <c r="JL45"/>
  <c r="JL9" s="1"/>
  <c r="JL71"/>
  <c r="JL46"/>
  <c r="JK9"/>
  <c r="JL6" l="1"/>
  <c r="JL4" s="1"/>
  <c r="JJ193" l="1"/>
  <c r="JJ130"/>
  <c r="JJ45"/>
  <c r="JJ46" l="1"/>
  <c r="JJ71"/>
  <c r="JJ226"/>
  <c r="JI45"/>
  <c r="JI130"/>
  <c r="JI193"/>
  <c r="JI226"/>
  <c r="JI46" l="1"/>
  <c r="JI71"/>
  <c r="JG4" i="2" l="1"/>
  <c r="JG130" i="1" l="1"/>
  <c r="JG46"/>
  <c r="JG193"/>
  <c r="JG45"/>
  <c r="JF226" l="1"/>
  <c r="JD7"/>
  <c r="JF46"/>
  <c r="JF193"/>
  <c r="JF45"/>
  <c r="JF9" s="1"/>
  <c r="JF71"/>
  <c r="JF130"/>
  <c r="JF6" l="1"/>
  <c r="JF4" s="1"/>
  <c r="JE4" i="2"/>
  <c r="JC7" l="1"/>
  <c r="JO4"/>
  <c r="JN4"/>
  <c r="JM4"/>
  <c r="JK4"/>
  <c r="JJ4"/>
  <c r="JI4"/>
  <c r="JH4"/>
  <c r="JF4"/>
  <c r="JG226" i="1"/>
  <c r="JG71"/>
  <c r="JJ9"/>
  <c r="JI9"/>
  <c r="JG9"/>
  <c r="JE193" l="1"/>
  <c r="JE130"/>
  <c r="JE71"/>
  <c r="JD4" i="2"/>
  <c r="JC4" s="1"/>
  <c r="JC6"/>
  <c r="JE226" i="1"/>
  <c r="JE46"/>
  <c r="JE45"/>
  <c r="JI6"/>
  <c r="JI4" s="1"/>
  <c r="JG6"/>
  <c r="JG4" s="1"/>
  <c r="JJ6"/>
  <c r="JJ4" s="1"/>
  <c r="JK6"/>
  <c r="JK4" s="1"/>
  <c r="JE9" l="1"/>
  <c r="JE6" l="1"/>
  <c r="JE4" s="1"/>
  <c r="JC226"/>
  <c r="JC193"/>
  <c r="JC130"/>
  <c r="JC46"/>
  <c r="JC45"/>
  <c r="JC71"/>
  <c r="JA4" i="2"/>
  <c r="JC9" i="1" l="1"/>
  <c r="JC6" s="1"/>
  <c r="JB71"/>
  <c r="JB45"/>
  <c r="JB9" s="1"/>
  <c r="JB46"/>
  <c r="JB226"/>
  <c r="JB130"/>
  <c r="JB193"/>
  <c r="JB6" l="1"/>
  <c r="JA193" l="1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EC4" i="2" l="1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  <c r="JD291" l="1"/>
  <c r="JD37"/>
  <c r="JD38"/>
  <c r="JD11"/>
  <c r="JD181"/>
  <c r="JH193" l="1"/>
  <c r="JD193" s="1"/>
  <c r="JH71"/>
  <c r="JD71" s="1"/>
  <c r="JH226"/>
  <c r="JD226" s="1"/>
  <c r="JH45"/>
  <c r="JD47"/>
  <c r="JD180"/>
  <c r="JH46"/>
  <c r="JD46" s="1"/>
  <c r="JH130" l="1"/>
  <c r="JH9"/>
  <c r="JD45"/>
  <c r="JD130" l="1"/>
  <c r="JD9"/>
  <c r="JH6" l="1"/>
  <c r="JH4" s="1"/>
  <c r="JD4" s="1"/>
  <c r="JD6" l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<sst xmlns="http://schemas.openxmlformats.org/spreadsheetml/2006/main" count="2525" uniqueCount="1080">
  <si>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</si>
  <si>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</si>
  <si>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</si>
  <si>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</si>
  <si>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</si>
  <si>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</si>
  <si>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</si>
  <si>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</si>
  <si>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</si>
  <si>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</si>
  <si>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</si>
  <si>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</si>
  <si>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</si>
  <si>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</si>
  <si>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</si>
  <si>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</si>
  <si>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</si>
  <si>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</si>
  <si>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</si>
  <si>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</si>
  <si>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</si>
  <si>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</si>
  <si>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</si>
  <si>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</si>
  <si>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</si>
  <si>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</si>
  <si>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</si>
  <si>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</si>
  <si>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</si>
  <si>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</si>
  <si>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</si>
  <si>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</si>
  <si>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</si>
  <si>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</si>
  <si>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</si>
  <si>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</si>
  <si>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</si>
  <si>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</si>
  <si>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</si>
  <si>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</si>
  <si>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</si>
  <si>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</si>
  <si>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</si>
  <si>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</si>
  <si>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</si>
  <si>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</si>
  <si>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</si>
  <si>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</si>
  <si>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</si>
  <si>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</si>
  <si>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</si>
  <si>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</si>
  <si>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</si>
  <si>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</si>
  <si>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</si>
  <si>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</si>
  <si>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</si>
  <si>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</si>
  <si>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</si>
  <si>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</si>
  <si>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</si>
  <si>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</si>
  <si>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</si>
  <si>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</si>
  <si>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</si>
  <si>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</si>
  <si>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</si>
  <si>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</si>
  <si>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</si>
  <si>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</si>
  <si>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</si>
  <si>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</si>
  <si>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</si>
  <si>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</si>
  <si>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</si>
  <si>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</si>
  <si>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</si>
  <si>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</si>
  <si>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</si>
  <si>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</si>
  <si>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</si>
  <si>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</si>
  <si>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</si>
  <si>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</si>
  <si>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</si>
  <si>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</si>
  <si>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</si>
  <si>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</si>
  <si>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</si>
  <si>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</si>
  <si>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</si>
  <si>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</si>
  <si>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</si>
  <si>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</si>
  <si>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</si>
  <si>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</si>
  <si>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</si>
  <si>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</si>
  <si>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</si>
  <si>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</si>
  <si>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</si>
  <si>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</si>
  <si>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</si>
  <si>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</si>
  <si>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</si>
  <si>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</si>
  <si>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</si>
  <si>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</si>
  <si>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</si>
  <si>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</si>
  <si>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</si>
  <si>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</si>
  <si>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</si>
  <si>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</si>
  <si>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</si>
  <si>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</si>
  <si>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</si>
  <si>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</si>
  <si>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</si>
  <si>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</si>
  <si>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</si>
  <si>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</si>
  <si>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</si>
  <si>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</si>
  <si>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</si>
  <si>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</si>
  <si>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</si>
  <si>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</si>
  <si>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</si>
  <si>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</si>
  <si>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</si>
  <si>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</si>
  <si>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</si>
  <si>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</si>
  <si>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</si>
  <si>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</si>
  <si>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</si>
  <si>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</si>
  <si>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</si>
  <si>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</si>
  <si>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</si>
  <si>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</si>
  <si>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</si>
  <si>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</si>
  <si>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</si>
  <si>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</si>
  <si>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</si>
  <si>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</si>
  <si>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</si>
  <si>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</si>
  <si>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</si>
  <si>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</si>
  <si>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</si>
  <si>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</si>
  <si>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</si>
  <si>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</si>
  <si>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</si>
  <si>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</si>
  <si>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</si>
  <si>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</si>
  <si>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</si>
  <si>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</si>
  <si>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</si>
  <si>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</si>
  <si>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</si>
  <si>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</si>
  <si>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</si>
  <si>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</si>
  <si>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</si>
  <si>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</si>
  <si>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</si>
  <si>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</si>
  <si>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</si>
  <si>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</si>
  <si>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</si>
  <si>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</si>
  <si>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</si>
  <si>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</si>
  <si>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</si>
  <si>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</si>
  <si>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</si>
  <si>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</si>
  <si>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</si>
  <si>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</si>
  <si>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</si>
  <si>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</si>
  <si>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</si>
  <si>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</si>
  <si>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</si>
  <si>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</si>
  <si>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</si>
  <si>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</si>
  <si>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</si>
  <si>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</si>
  <si>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</si>
  <si>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</si>
  <si>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</si>
  <si>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</si>
  <si>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</si>
  <si>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</si>
  <si>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</si>
  <si>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</si>
  <si>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</si>
  <si>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</si>
  <si>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</si>
  <si>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</si>
  <si>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</si>
  <si>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</si>
  <si>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</si>
  <si>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</si>
  <si>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</si>
  <si>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</si>
  <si>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</si>
  <si>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</si>
  <si>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</si>
  <si>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</si>
  <si>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</si>
  <si>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</si>
  <si>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</si>
  <si>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</si>
  <si>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</si>
  <si>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</si>
  <si>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</si>
  <si>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</si>
  <si>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</si>
  <si>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</si>
  <si>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</si>
  <si>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</si>
  <si>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</si>
  <si>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</si>
  <si>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</si>
  <si>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</si>
  <si>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</si>
  <si>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</si>
  <si>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</si>
  <si>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</si>
  <si>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</si>
  <si>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</si>
  <si>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</si>
  <si>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</si>
  <si>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</si>
  <si>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</si>
  <si>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</si>
  <si>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</si>
  <si>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</si>
  <si>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</si>
  <si>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</si>
  <si>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</si>
  <si>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</si>
  <si>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</si>
  <si>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</si>
  <si>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</si>
  <si>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</si>
  <si>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</si>
  <si>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</si>
  <si>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</si>
  <si>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</si>
  <si>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</si>
  <si>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</si>
  <si>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</si>
  <si>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</si>
  <si>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</si>
  <si>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</si>
  <si>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</si>
  <si>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</si>
  <si>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</si>
  <si>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</si>
  <si>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</si>
  <si>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</si>
  <si>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</si>
  <si>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</si>
  <si>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</si>
  <si>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</si>
  <si>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</si>
  <si>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</si>
  <si>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</si>
  <si>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</si>
  <si>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</si>
  <si>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</si>
  <si>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</si>
  <si>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</si>
  <si>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</si>
  <si>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</si>
  <si>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</si>
  <si>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</si>
  <si>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</si>
  <si>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</si>
  <si>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</si>
  <si>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</si>
  <si>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</si>
  <si>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</si>
  <si>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</si>
  <si>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</si>
  <si>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</si>
  <si>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</si>
  <si>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</si>
  <si>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</si>
  <si>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</si>
  <si>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</si>
  <si>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</si>
  <si>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</si>
  <si>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</si>
  <si>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</si>
  <si>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</si>
  <si>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</si>
  <si>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</si>
  <si>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</si>
  <si>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</si>
  <si>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</si>
  <si>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</si>
  <si>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</si>
  <si>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</si>
  <si>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</si>
  <si>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</si>
  <si>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</si>
  <si>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</si>
  <si>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</si>
  <si>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</si>
  <si>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</si>
  <si>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</si>
  <si>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</si>
  <si>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</si>
  <si>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</si>
  <si>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</si>
  <si>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</si>
  <si>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</si>
  <si>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</si>
  <si>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</si>
  <si>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</si>
  <si>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</si>
  <si>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</si>
  <si>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</si>
  <si>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</si>
  <si>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</si>
  <si>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</si>
  <si>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</si>
  <si>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</si>
  <si>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</si>
  <si>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</si>
  <si>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</si>
  <si>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</si>
  <si>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</si>
  <si>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</si>
  <si>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</si>
  <si>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</si>
  <si>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</si>
  <si>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</si>
  <si>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</si>
  <si>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</si>
  <si>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</si>
  <si>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</si>
  <si>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</si>
  <si>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</si>
  <si>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</si>
  <si>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</si>
  <si>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</si>
  <si>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</si>
  <si>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</si>
  <si>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</si>
  <si>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</si>
  <si>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</si>
  <si>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</si>
  <si>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</si>
  <si>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</si>
  <si>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</si>
  <si>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</si>
  <si>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</si>
  <si>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</si>
  <si>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</si>
  <si>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</si>
  <si>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</si>
  <si>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</si>
  <si>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</si>
  <si>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</si>
  <si>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</si>
  <si>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</si>
  <si>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</si>
  <si>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</si>
  <si>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</si>
  <si>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</si>
  <si>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</si>
  <si>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</si>
  <si>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</si>
  <si>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</si>
  <si>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</si>
  <si>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</si>
  <si>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</si>
  <si>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</si>
  <si>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</si>
  <si>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</si>
  <si>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</si>
  <si>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</si>
  <si>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</si>
  <si>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</si>
  <si>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</si>
  <si>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</si>
  <si>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</si>
  <si>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</si>
  <si>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</si>
  <si>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</si>
  <si>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</si>
  <si>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</si>
  <si>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</si>
  <si>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</si>
  <si>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</si>
  <si>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</si>
  <si>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</si>
  <si>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</si>
  <si>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</si>
  <si>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</si>
  <si>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</si>
  <si>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</si>
  <si>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</si>
  <si>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</si>
  <si>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</si>
  <si>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</si>
  <si>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</si>
  <si>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</si>
  <si>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</si>
  <si>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</si>
  <si>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</si>
  <si>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</si>
  <si>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</si>
  <si>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</si>
  <si>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</si>
  <si>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</si>
  <si>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</si>
  <si>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</si>
  <si>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</si>
  <si>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</si>
  <si>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</si>
  <si>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</si>
  <si>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</si>
  <si>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</si>
  <si>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</si>
  <si>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</si>
  <si>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</si>
  <si>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</si>
  <si>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</si>
  <si>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</si>
  <si>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</si>
  <si>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</si>
  <si>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</si>
  <si>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</si>
  <si>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</si>
  <si>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</si>
  <si>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</si>
  <si>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</si>
  <si>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</si>
  <si>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</si>
  <si>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</si>
  <si>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</si>
  <si>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</si>
  <si>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</si>
  <si>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</si>
  <si>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</si>
  <si>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</si>
  <si>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</si>
  <si>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</si>
  <si>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</si>
  <si>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</si>
  <si>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</si>
  <si>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</si>
  <si>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</si>
  <si>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</si>
  <si>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</si>
  <si>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</si>
  <si>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</si>
  <si>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</si>
  <si>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</si>
  <si>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</si>
  <si>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</si>
  <si>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</si>
  <si>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</si>
  <si>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</si>
  <si>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</si>
  <si>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</si>
  <si>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</si>
  <si>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</si>
  <si>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</si>
  <si>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</si>
  <si>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</si>
  <si>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</si>
  <si>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</si>
  <si>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</si>
  <si>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</si>
  <si>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</si>
  <si>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</si>
  <si>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</si>
  <si>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</si>
  <si>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</si>
  <si>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</si>
  <si>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</si>
  <si>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</si>
  <si>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</si>
  <si>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</si>
  <si>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</si>
  <si>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</si>
  <si>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</si>
  <si>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</si>
  <si>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</si>
  <si>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</si>
  <si>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</si>
  <si>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</si>
  <si>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</si>
  <si>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</si>
  <si>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</si>
  <si>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</si>
  <si>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</si>
  <si>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</si>
  <si>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</si>
  <si>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</si>
  <si>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</si>
  <si>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</si>
  <si>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</si>
  <si>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</si>
  <si>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</si>
  <si>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</si>
  <si>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</si>
  <si>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</si>
  <si>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</si>
  <si>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</si>
  <si>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</si>
  <si>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</si>
  <si>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</si>
  <si>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</si>
  <si>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</si>
  <si>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</si>
  <si>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</si>
  <si>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</si>
  <si>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</si>
  <si>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</si>
  <si>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</si>
  <si>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</si>
  <si>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</si>
  <si>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</si>
  <si>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</si>
  <si>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</si>
  <si>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</si>
  <si>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</si>
  <si>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</si>
  <si>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</si>
  <si>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</si>
  <si>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</si>
  <si>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</si>
  <si>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</si>
  <si>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</si>
  <si>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</si>
  <si>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</si>
  <si>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</si>
  <si>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</si>
  <si>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</si>
  <si>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</si>
  <si>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</si>
  <si>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</si>
  <si>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</si>
  <si>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</si>
  <si>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</si>
  <si>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</si>
  <si>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</si>
  <si>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</si>
  <si>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</si>
  <si>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</si>
  <si>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</si>
  <si>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</si>
  <si>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</si>
  <si>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</si>
  <si>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</si>
  <si>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</si>
  <si>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</si>
  <si>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</si>
  <si>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</si>
  <si>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</si>
  <si>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</si>
  <si>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</si>
  <si>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</si>
  <si>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</si>
  <si>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</si>
  <si>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</si>
  <si>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</si>
  <si>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</si>
  <si>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</si>
  <si>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</si>
  <si>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</si>
  <si>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</si>
  <si>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</si>
  <si>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</si>
  <si>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</si>
  <si>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</si>
  <si>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</si>
  <si>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</si>
  <si>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</si>
  <si>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</si>
  <si>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</si>
  <si>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</si>
  <si>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</si>
  <si>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</si>
  <si>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</si>
  <si>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</si>
  <si>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</si>
  <si>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</si>
  <si>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</si>
  <si>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</si>
  <si>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</si>
  <si>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</si>
  <si>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</si>
  <si>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</si>
  <si>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</si>
  <si>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</si>
  <si>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</si>
  <si>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</si>
  <si>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</si>
  <si>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</si>
  <si>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</si>
  <si>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</si>
  <si>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</si>
  <si>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</si>
  <si>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</si>
  <si>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</si>
  <si>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</si>
  <si>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</si>
  <si>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</si>
  <si>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</si>
  <si>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</si>
  <si>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</si>
  <si>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</si>
  <si>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</si>
  <si>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</si>
  <si>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</si>
  <si>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</si>
  <si>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</si>
  <si>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</si>
  <si>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</si>
  <si>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</si>
  <si>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</si>
  <si>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</si>
  <si>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</si>
  <si>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</si>
  <si>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</si>
  <si>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</si>
  <si>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</si>
  <si>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</si>
  <si>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</si>
  <si>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</si>
  <si>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</si>
  <si>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</si>
  <si>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</si>
  <si>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</si>
  <si>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</si>
  <si>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</si>
  <si>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</si>
  <si>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</si>
  <si>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</si>
  <si>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</si>
  <si>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</si>
  <si>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</si>
  <si>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</si>
  <si>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</si>
  <si>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</si>
  <si>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</si>
  <si>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</si>
  <si>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</si>
  <si>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</si>
  <si>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</si>
  <si>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</si>
  <si>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</si>
  <si>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</si>
  <si>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</si>
  <si>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</si>
  <si>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</si>
  <si>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</si>
  <si>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</si>
  <si>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</si>
  <si>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</si>
  <si>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</si>
  <si>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</si>
  <si>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</si>
  <si>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</si>
  <si>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</si>
  <si>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</si>
  <si>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</si>
  <si>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</si>
  <si>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</si>
  <si>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</si>
  <si>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</si>
  <si>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</si>
  <si>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</si>
  <si>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</si>
  <si>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</si>
  <si>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</si>
  <si>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</si>
  <si>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</si>
  <si>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</si>
  <si>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</si>
  <si>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</si>
  <si>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</si>
  <si>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</si>
  <si>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</si>
  <si>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</si>
  <si>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</si>
  <si>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</si>
  <si>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</si>
  <si>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</si>
  <si>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</si>
  <si>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</si>
  <si>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</si>
  <si>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</si>
  <si>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</si>
  <si>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</si>
  <si>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</si>
  <si>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</si>
  <si>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</si>
  <si>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</si>
  <si>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</si>
  <si>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</si>
  <si>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</si>
  <si>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</si>
  <si>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</si>
  <si>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</si>
  <si>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</si>
  <si>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</si>
  <si>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</si>
  <si>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</si>
  <si>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</si>
  <si>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</si>
  <si>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</si>
  <si>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</si>
  <si>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</si>
  <si>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</si>
  <si>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</si>
  <si>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</si>
  <si>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</si>
  <si>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</si>
  <si>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</si>
  <si>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</si>
  <si>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</si>
  <si>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</si>
  <si>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</si>
  <si>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</si>
  <si>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</si>
  <si>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</si>
  <si>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</si>
  <si>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</si>
  <si>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</si>
  <si>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</si>
  <si>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</si>
  <si>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</si>
  <si>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</si>
  <si>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</si>
  <si>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</si>
  <si>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</si>
  <si>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</si>
  <si>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</si>
  <si>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</si>
  <si>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</si>
  <si>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</si>
  <si>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</si>
  <si>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</si>
  <si>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</si>
  <si>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</si>
  <si>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</si>
  <si>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</si>
  <si>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</si>
  <si>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</si>
  <si>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</si>
  <si>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</si>
  <si>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</si>
  <si>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</si>
  <si>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</si>
  <si>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</si>
  <si>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</si>
  <si>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</si>
  <si>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</si>
  <si>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</si>
  <si>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</si>
  <si>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</si>
  <si>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</si>
  <si>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</si>
  <si>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</si>
  <si>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</si>
  <si>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</si>
  <si>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</si>
  <si>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</si>
  <si>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</si>
  <si>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</si>
  <si>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</si>
  <si>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</si>
  <si>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</si>
  <si>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</si>
  <si>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</si>
  <si>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</si>
  <si>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</si>
  <si>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</si>
  <si>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</si>
  <si>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</si>
  <si>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</si>
  <si>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</si>
  <si>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</si>
  <si>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</si>
  <si>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</si>
  <si>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</si>
  <si>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</si>
  <si>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</si>
  <si>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</si>
  <si>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</si>
  <si>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</si>
  <si>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</si>
  <si>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</si>
  <si>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</si>
  <si>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</si>
  <si>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</si>
  <si>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</si>
  <si>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</si>
  <si>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</si>
  <si>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</si>
  <si>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</si>
  <si>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</si>
  <si>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</si>
  <si>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</si>
  <si>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</si>
  <si>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</si>
  <si>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</si>
  <si>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</si>
  <si>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</si>
  <si>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</si>
  <si>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</si>
  <si>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</si>
  <si>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</si>
  <si>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</si>
  <si>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</si>
  <si>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</si>
  <si>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</si>
  <si>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</si>
  <si>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</si>
  <si>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</si>
  <si>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</si>
  <si>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</si>
  <si>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</si>
  <si>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</si>
  <si>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</si>
  <si>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</si>
  <si>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</si>
  <si>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</si>
  <si>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</si>
  <si>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</si>
  <si>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</si>
  <si>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</si>
  <si>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</si>
  <si>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</si>
  <si>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</si>
  <si>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</si>
  <si>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</si>
  <si>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</si>
  <si>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</si>
  <si>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</si>
  <si>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</si>
  <si>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</si>
  <si>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</si>
  <si>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</si>
  <si>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</si>
  <si>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</si>
  <si>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</si>
  <si>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</si>
  <si>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</si>
  <si>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</si>
  <si>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</si>
  <si>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</si>
  <si>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</si>
  <si>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</si>
  <si>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</si>
  <si>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</si>
  <si>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</si>
  <si>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</si>
  <si>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</si>
  <si>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</si>
  <si>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</si>
  <si>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</si>
  <si>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</si>
  <si>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</si>
  <si>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</si>
  <si>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</si>
  <si>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</si>
  <si>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</si>
  <si>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</si>
  <si>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</si>
  <si>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</si>
  <si>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</si>
  <si>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</si>
  <si>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</si>
  <si>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</si>
  <si>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</si>
  <si>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</si>
  <si>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</si>
  <si>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</si>
  <si>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</si>
  <si>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</si>
  <si>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</si>
  <si>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</si>
  <si>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</si>
  <si>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</si>
  <si>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</si>
  <si>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</si>
  <si>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</si>
  <si>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</si>
  <si>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</si>
  <si>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</si>
  <si>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</si>
  <si>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</si>
  <si>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</si>
  <si>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</si>
  <si>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</si>
  <si>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</si>
  <si>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</si>
  <si>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</si>
  <si>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</si>
  <si>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</si>
  <si>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</si>
  <si>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</si>
  <si>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</si>
  <si>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</si>
  <si>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</si>
  <si>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</si>
  <si>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</si>
  <si>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</si>
  <si>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</si>
  <si>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</si>
  <si>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</si>
  <si>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</si>
  <si>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</si>
  <si>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</si>
  <si>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</si>
  <si>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</si>
  <si>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</si>
  <si>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</si>
  <si>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</si>
  <si>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</si>
  <si>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</si>
  <si>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</si>
  <si>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</si>
  <si>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</si>
  <si>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</si>
  <si>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</si>
  <si>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</si>
  <si>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</si>
  <si>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</si>
  <si>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</si>
  <si>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</si>
  <si>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</si>
  <si>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</si>
  <si>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</si>
  <si>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</si>
  <si>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</si>
  <si>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</si>
  <si>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</si>
  <si>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</si>
  <si>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</si>
  <si>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</si>
  <si>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</si>
  <si>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</si>
  <si>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</si>
  <si>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</si>
  <si>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</si>
  <si>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</si>
  <si>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</si>
  <si>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</si>
  <si>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</si>
  <si>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</si>
  <si>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</si>
  <si>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</si>
  <si>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</si>
  <si>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</si>
  <si>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</si>
  <si>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</si>
  <si>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</si>
  <si>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</si>
  <si>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</si>
  <si>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</si>
  <si>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</si>
  <si>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</si>
  <si>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</si>
  <si>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</si>
  <si>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</si>
  <si>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</si>
  <si>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</si>
  <si>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</si>
  <si>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</si>
  <si>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</si>
  <si>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</si>
  <si>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</si>
  <si>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</si>
  <si>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</si>
  <si>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</si>
  <si>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</si>
  <si>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</si>
  <si>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</si>
  <si>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</si>
  <si>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</si>
  <si>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</si>
  <si>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</si>
  <si>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</si>
  <si>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</si>
  <si>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</si>
  <si>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</si>
  <si>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</si>
  <si>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</si>
  <si>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</si>
  <si>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</si>
  <si>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</si>
  <si>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</si>
  <si>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</si>
  <si>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</si>
  <si>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</si>
  <si>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</si>
  <si>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</si>
  <si>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</si>
  <si>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</si>
  <si>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</si>
  <si>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</si>
  <si>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</si>
  <si>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</si>
  <si>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</si>
  <si>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</si>
  <si>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</si>
  <si>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</si>
  <si>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</si>
  <si>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</si>
  <si>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</si>
  <si>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</si>
  <si>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</si>
  <si>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</si>
  <si>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</si>
  <si>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</si>
  <si>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</si>
  <si>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</si>
  <si>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</si>
  <si>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</si>
  <si>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</si>
  <si>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</si>
  <si>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</si>
  <si>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</si>
  <si>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</si>
  <si>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</si>
  <si>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</si>
  <si>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</si>
  <si>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</si>
  <si>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</si>
  <si>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</si>
  <si>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</si>
  <si>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</si>
  <si>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</si>
  <si>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</si>
  <si>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</si>
  <si>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</si>
  <si>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</si>
  <si>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</si>
  <si>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</si>
  <si>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</si>
  <si>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</si>
  <si>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</si>
  <si>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</si>
  <si>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</si>
  <si>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</si>
  <si>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</si>
  <si>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</si>
  <si>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</si>
  <si>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</si>
  <si>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</si>
  <si>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</si>
  <si>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</si>
  <si>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</si>
  <si>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</si>
  <si>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</si>
  <si>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</si>
  <si>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</si>
  <si>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</si>
  <si>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</si>
  <si>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</si>
  <si>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</si>
  <si>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마카오</t>
    <phoneticPr fontId="4" type="noConversion"/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</si>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</sst>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6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  <xf numFmtId="0" fontId="22" fillId="0" borderId="0" xfId="0" applyFont="1">
      <alignment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N293"/>
  <sheetViews>
    <sheetView tabSelected="1" zoomScale="85" zoomScaleNormal="85" workbookViewId="0">
      <pane xSplit="2" topLeftCell="IX1" activePane="topRight" state="frozen"/>
      <selection pane="topRight" activeCell="JN291" sqref="JN291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73" width="12.75" style="5" customWidth="1"/>
    <col min="274" max="281" width="10.5" style="5" customWidth="1"/>
    <col min="282" max="282" width="12" style="5" customWidth="1"/>
    <col min="283" max="287" width="10.5" style="5" customWidth="1"/>
    <col min="288" max="294" width="10" style="5" customWidth="1"/>
    <col min="295" max="295" width="12.5" style="5" customWidth="1"/>
    <col min="296" max="307" width="10" style="5" customWidth="1"/>
    <col min="308" max="308" width="12.5" style="5" customWidth="1"/>
    <col min="309" max="320" width="10" style="5" customWidth="1"/>
    <col min="321" max="321" width="12.5" style="5" customWidth="1"/>
    <col min="322" max="322" width="10" style="5" customWidth="1"/>
    <col min="323" max="323" width="12" style="5" customWidth="1"/>
    <col min="324" max="333" width="10" style="5" customWidth="1"/>
    <col min="334" max="334" width="12.5" style="5" customWidth="1"/>
    <col min="335" max="346" width="10" style="5" customWidth="1"/>
    <col min="347" max="347" width="12.5" style="5" customWidth="1"/>
    <col min="348" max="359" width="10" style="5" customWidth="1"/>
    <col min="360" max="360" width="12.5" style="5" customWidth="1"/>
    <col min="361" max="372" width="10" style="5" customWidth="1"/>
    <col min="373" max="373" width="12.5" style="5" customWidth="1"/>
    <col min="374" max="385" width="10" style="5" customWidth="1"/>
    <col min="386" max="386" width="13.125" style="5" customWidth="1"/>
    <col min="387" max="398" width="10" style="5" customWidth="1"/>
    <col min="399" max="399" width="13.125" style="5" customWidth="1"/>
    <col min="400" max="411" width="10" style="5" customWidth="1"/>
    <col min="412" max="412" width="13.125" style="5" customWidth="1"/>
    <col min="413" max="424" width="10" style="5" customWidth="1"/>
    <col min="425" max="425" width="13.125" style="5" customWidth="1"/>
    <col min="426" max="437" width="10" style="5" customWidth="1"/>
    <col min="438" max="438" width="13.125" style="5" customWidth="1"/>
    <col min="439" max="450" width="10" style="5" customWidth="1"/>
    <col min="451" max="451" width="13.125" style="5" customWidth="1"/>
    <col min="452" max="463" width="10" style="5" customWidth="1"/>
    <col min="464" max="464" width="13.125" style="5" customWidth="1"/>
    <col min="465" max="466" width="11" style="5" customWidth="1"/>
    <col min="467" max="467" width="11.125" style="5" customWidth="1"/>
    <col min="468" max="469" width="11" style="5" customWidth="1"/>
    <col min="470" max="470" width="11.125" style="5" customWidth="1"/>
    <col min="471" max="472" width="12.25" style="5" customWidth="1"/>
    <col min="473" max="473" width="11.125" style="5" customWidth="1"/>
    <col min="474" max="476" width="12.375" style="5" customWidth="1"/>
    <col min="477" max="477" width="13.125" style="5" customWidth="1"/>
    <col min="478" max="480" width="12.375" style="5" customWidth="1"/>
    <col min="481" max="489" width="12.5" style="5" customWidth="1"/>
    <col min="490" max="490" width="13.125" style="5" customWidth="1"/>
    <col min="491" max="502" width="12.375" style="5" bestFit="1" customWidth="1"/>
    <col min="503" max="503" width="13.125" style="5" customWidth="1"/>
    <col min="504" max="504" width="12.375" style="5" bestFit="1" customWidth="1"/>
    <col min="505" max="508" width="9" style="5"/>
    <col min="509" max="509" width="16.875" style="5" customWidth="1"/>
    <col min="510" max="510" width="15.5" style="5" customWidth="1"/>
    <col min="511" max="525" width="12.125" style="5" customWidth="1"/>
    <col min="526" max="537" width="10.5" style="5" customWidth="1"/>
    <col min="538" max="538" width="12" style="5" customWidth="1"/>
    <col min="539" max="543" width="10.5" style="5" customWidth="1"/>
    <col min="544" max="550" width="10" style="5" customWidth="1"/>
    <col min="551" max="551" width="12.5" style="5" customWidth="1"/>
    <col min="552" max="563" width="10" style="5" customWidth="1"/>
    <col min="564" max="564" width="12.5" style="5" customWidth="1"/>
    <col min="565" max="576" width="10" style="5" customWidth="1"/>
    <col min="577" max="577" width="12.5" style="5" customWidth="1"/>
    <col min="578" max="578" width="10" style="5" customWidth="1"/>
    <col min="579" max="579" width="12" style="5" customWidth="1"/>
    <col min="580" max="589" width="10" style="5" customWidth="1"/>
    <col min="590" max="590" width="12.5" style="5" customWidth="1"/>
    <col min="591" max="602" width="10" style="5" customWidth="1"/>
    <col min="603" max="603" width="12.5" style="5" customWidth="1"/>
    <col min="604" max="615" width="10" style="5" customWidth="1"/>
    <col min="616" max="616" width="12.5" style="5" customWidth="1"/>
    <col min="617" max="628" width="10" style="5" customWidth="1"/>
    <col min="629" max="629" width="12.5" style="5" customWidth="1"/>
    <col min="630" max="641" width="10" style="5" customWidth="1"/>
    <col min="642" max="642" width="13.125" style="5" customWidth="1"/>
    <col min="643" max="654" width="10" style="5" customWidth="1"/>
    <col min="655" max="655" width="13.125" style="5" customWidth="1"/>
    <col min="656" max="667" width="10" style="5" customWidth="1"/>
    <col min="668" max="668" width="13.125" style="5" customWidth="1"/>
    <col min="669" max="680" width="10" style="5" customWidth="1"/>
    <col min="681" max="681" width="13.125" style="5" customWidth="1"/>
    <col min="682" max="693" width="10" style="5" customWidth="1"/>
    <col min="694" max="694" width="13.125" style="5" customWidth="1"/>
    <col min="695" max="706" width="10" style="5" customWidth="1"/>
    <col min="707" max="707" width="13.125" style="5" customWidth="1"/>
    <col min="708" max="719" width="10" style="5" customWidth="1"/>
    <col min="720" max="720" width="13.125" style="5" customWidth="1"/>
    <col min="721" max="722" width="11" style="5" customWidth="1"/>
    <col min="723" max="723" width="11.125" style="5" customWidth="1"/>
    <col min="724" max="725" width="11" style="5" customWidth="1"/>
    <col min="726" max="726" width="11.125" style="5" customWidth="1"/>
    <col min="727" max="728" width="12.25" style="5" customWidth="1"/>
    <col min="729" max="729" width="11.125" style="5" customWidth="1"/>
    <col min="730" max="732" width="12.375" style="5" customWidth="1"/>
    <col min="733" max="733" width="13.125" style="5" customWidth="1"/>
    <col min="734" max="736" width="12.375" style="5" customWidth="1"/>
    <col min="737" max="745" width="12.5" style="5" customWidth="1"/>
    <col min="746" max="746" width="13.125" style="5" customWidth="1"/>
    <col min="747" max="758" width="12.375" style="5" bestFit="1" customWidth="1"/>
    <col min="759" max="759" width="13.125" style="5" customWidth="1"/>
    <col min="760" max="760" width="12.375" style="5" bestFit="1" customWidth="1"/>
    <col min="761" max="764" width="9" style="5"/>
    <col min="765" max="765" width="16.875" style="5" customWidth="1"/>
    <col min="766" max="766" width="15.5" style="5" customWidth="1"/>
    <col min="767" max="781" width="12.125" style="5" customWidth="1"/>
    <col min="782" max="793" width="10.5" style="5" customWidth="1"/>
    <col min="794" max="794" width="12" style="5" customWidth="1"/>
    <col min="795" max="799" width="10.5" style="5" customWidth="1"/>
    <col min="800" max="806" width="10" style="5" customWidth="1"/>
    <col min="807" max="807" width="12.5" style="5" customWidth="1"/>
    <col min="808" max="819" width="10" style="5" customWidth="1"/>
    <col min="820" max="820" width="12.5" style="5" customWidth="1"/>
    <col min="821" max="832" width="10" style="5" customWidth="1"/>
    <col min="833" max="833" width="12.5" style="5" customWidth="1"/>
    <col min="834" max="834" width="10" style="5" customWidth="1"/>
    <col min="835" max="835" width="12" style="5" customWidth="1"/>
    <col min="836" max="845" width="10" style="5" customWidth="1"/>
    <col min="846" max="846" width="12.5" style="5" customWidth="1"/>
    <col min="847" max="858" width="10" style="5" customWidth="1"/>
    <col min="859" max="859" width="12.5" style="5" customWidth="1"/>
    <col min="860" max="871" width="10" style="5" customWidth="1"/>
    <col min="872" max="872" width="12.5" style="5" customWidth="1"/>
    <col min="873" max="884" width="10" style="5" customWidth="1"/>
    <col min="885" max="885" width="12.5" style="5" customWidth="1"/>
    <col min="886" max="897" width="10" style="5" customWidth="1"/>
    <col min="898" max="898" width="13.125" style="5" customWidth="1"/>
    <col min="899" max="910" width="10" style="5" customWidth="1"/>
    <col min="911" max="911" width="13.125" style="5" customWidth="1"/>
    <col min="912" max="923" width="10" style="5" customWidth="1"/>
    <col min="924" max="924" width="13.125" style="5" customWidth="1"/>
    <col min="925" max="936" width="10" style="5" customWidth="1"/>
    <col min="937" max="937" width="13.125" style="5" customWidth="1"/>
    <col min="938" max="949" width="10" style="5" customWidth="1"/>
    <col min="950" max="950" width="13.125" style="5" customWidth="1"/>
    <col min="951" max="962" width="10" style="5" customWidth="1"/>
    <col min="963" max="963" width="13.125" style="5" customWidth="1"/>
    <col min="964" max="975" width="10" style="5" customWidth="1"/>
    <col min="976" max="976" width="13.125" style="5" customWidth="1"/>
    <col min="977" max="978" width="11" style="5" customWidth="1"/>
    <col min="979" max="979" width="11.125" style="5" customWidth="1"/>
    <col min="980" max="981" width="11" style="5" customWidth="1"/>
    <col min="982" max="982" width="11.125" style="5" customWidth="1"/>
    <col min="983" max="984" width="12.25" style="5" customWidth="1"/>
    <col min="985" max="985" width="11.125" style="5" customWidth="1"/>
    <col min="986" max="988" width="12.375" style="5" customWidth="1"/>
    <col min="989" max="989" width="13.125" style="5" customWidth="1"/>
    <col min="990" max="992" width="12.375" style="5" customWidth="1"/>
    <col min="993" max="1001" width="12.5" style="5" customWidth="1"/>
    <col min="1002" max="1002" width="13.125" style="5" customWidth="1"/>
    <col min="1003" max="1014" width="12.375" style="5" bestFit="1" customWidth="1"/>
    <col min="1015" max="1015" width="13.125" style="5" customWidth="1"/>
    <col min="1016" max="1016" width="12.375" style="5" bestFit="1" customWidth="1"/>
    <col min="1017" max="1020" width="9" style="5"/>
    <col min="1021" max="1021" width="16.875" style="5" customWidth="1"/>
    <col min="1022" max="1022" width="15.5" style="5" customWidth="1"/>
    <col min="1023" max="1037" width="12.125" style="5" customWidth="1"/>
    <col min="1038" max="1049" width="10.5" style="5" customWidth="1"/>
    <col min="1050" max="1050" width="12" style="5" customWidth="1"/>
    <col min="1051" max="1055" width="10.5" style="5" customWidth="1"/>
    <col min="1056" max="1062" width="10" style="5" customWidth="1"/>
    <col min="1063" max="1063" width="12.5" style="5" customWidth="1"/>
    <col min="1064" max="1075" width="10" style="5" customWidth="1"/>
    <col min="1076" max="1076" width="12.5" style="5" customWidth="1"/>
    <col min="1077" max="1088" width="10" style="5" customWidth="1"/>
    <col min="1089" max="1089" width="12.5" style="5" customWidth="1"/>
    <col min="1090" max="1090" width="10" style="5" customWidth="1"/>
    <col min="1091" max="1091" width="12" style="5" customWidth="1"/>
    <col min="1092" max="1101" width="10" style="5" customWidth="1"/>
    <col min="1102" max="1102" width="12.5" style="5" customWidth="1"/>
    <col min="1103" max="1114" width="10" style="5" customWidth="1"/>
    <col min="1115" max="1115" width="12.5" style="5" customWidth="1"/>
    <col min="1116" max="1127" width="10" style="5" customWidth="1"/>
    <col min="1128" max="1128" width="12.5" style="5" customWidth="1"/>
    <col min="1129" max="1140" width="10" style="5" customWidth="1"/>
    <col min="1141" max="1141" width="12.5" style="5" customWidth="1"/>
    <col min="1142" max="1153" width="10" style="5" customWidth="1"/>
    <col min="1154" max="1154" width="13.125" style="5" customWidth="1"/>
    <col min="1155" max="1166" width="10" style="5" customWidth="1"/>
    <col min="1167" max="1167" width="13.125" style="5" customWidth="1"/>
    <col min="1168" max="1179" width="10" style="5" customWidth="1"/>
    <col min="1180" max="1180" width="13.125" style="5" customWidth="1"/>
    <col min="1181" max="1192" width="10" style="5" customWidth="1"/>
    <col min="1193" max="1193" width="13.125" style="5" customWidth="1"/>
    <col min="1194" max="1205" width="10" style="5" customWidth="1"/>
    <col min="1206" max="1206" width="13.125" style="5" customWidth="1"/>
    <col min="1207" max="1218" width="10" style="5" customWidth="1"/>
    <col min="1219" max="1219" width="13.125" style="5" customWidth="1"/>
    <col min="1220" max="1231" width="10" style="5" customWidth="1"/>
    <col min="1232" max="1232" width="13.125" style="5" customWidth="1"/>
    <col min="1233" max="1234" width="11" style="5" customWidth="1"/>
    <col min="1235" max="1235" width="11.125" style="5" customWidth="1"/>
    <col min="1236" max="1237" width="11" style="5" customWidth="1"/>
    <col min="1238" max="1238" width="11.125" style="5" customWidth="1"/>
    <col min="1239" max="1240" width="12.25" style="5" customWidth="1"/>
    <col min="1241" max="1241" width="11.125" style="5" customWidth="1"/>
    <col min="1242" max="1244" width="12.375" style="5" customWidth="1"/>
    <col min="1245" max="1245" width="13.125" style="5" customWidth="1"/>
    <col min="1246" max="1248" width="12.375" style="5" customWidth="1"/>
    <col min="1249" max="1257" width="12.5" style="5" customWidth="1"/>
    <col min="1258" max="1258" width="13.125" style="5" customWidth="1"/>
    <col min="1259" max="1270" width="12.375" style="5" bestFit="1" customWidth="1"/>
    <col min="1271" max="1271" width="13.125" style="5" customWidth="1"/>
    <col min="1272" max="1272" width="12.375" style="5" bestFit="1" customWidth="1"/>
    <col min="1273" max="1276" width="9" style="5"/>
    <col min="1277" max="1277" width="16.875" style="5" customWidth="1"/>
    <col min="1278" max="1278" width="15.5" style="5" customWidth="1"/>
    <col min="1279" max="1293" width="12.125" style="5" customWidth="1"/>
    <col min="1294" max="1305" width="10.5" style="5" customWidth="1"/>
    <col min="1306" max="1306" width="12" style="5" customWidth="1"/>
    <col min="1307" max="1311" width="10.5" style="5" customWidth="1"/>
    <col min="1312" max="1318" width="10" style="5" customWidth="1"/>
    <col min="1319" max="1319" width="12.5" style="5" customWidth="1"/>
    <col min="1320" max="1331" width="10" style="5" customWidth="1"/>
    <col min="1332" max="1332" width="12.5" style="5" customWidth="1"/>
    <col min="1333" max="1344" width="10" style="5" customWidth="1"/>
    <col min="1345" max="1345" width="12.5" style="5" customWidth="1"/>
    <col min="1346" max="1346" width="10" style="5" customWidth="1"/>
    <col min="1347" max="1347" width="12" style="5" customWidth="1"/>
    <col min="1348" max="1357" width="10" style="5" customWidth="1"/>
    <col min="1358" max="1358" width="12.5" style="5" customWidth="1"/>
    <col min="1359" max="1370" width="10" style="5" customWidth="1"/>
    <col min="1371" max="1371" width="12.5" style="5" customWidth="1"/>
    <col min="1372" max="1383" width="10" style="5" customWidth="1"/>
    <col min="1384" max="1384" width="12.5" style="5" customWidth="1"/>
    <col min="1385" max="1396" width="10" style="5" customWidth="1"/>
    <col min="1397" max="1397" width="12.5" style="5" customWidth="1"/>
    <col min="1398" max="1409" width="10" style="5" customWidth="1"/>
    <col min="1410" max="1410" width="13.125" style="5" customWidth="1"/>
    <col min="1411" max="1422" width="10" style="5" customWidth="1"/>
    <col min="1423" max="1423" width="13.125" style="5" customWidth="1"/>
    <col min="1424" max="1435" width="10" style="5" customWidth="1"/>
    <col min="1436" max="1436" width="13.125" style="5" customWidth="1"/>
    <col min="1437" max="1448" width="10" style="5" customWidth="1"/>
    <col min="1449" max="1449" width="13.125" style="5" customWidth="1"/>
    <col min="1450" max="1461" width="10" style="5" customWidth="1"/>
    <col min="1462" max="1462" width="13.125" style="5" customWidth="1"/>
    <col min="1463" max="1474" width="10" style="5" customWidth="1"/>
    <col min="1475" max="1475" width="13.125" style="5" customWidth="1"/>
    <col min="1476" max="1487" width="10" style="5" customWidth="1"/>
    <col min="1488" max="1488" width="13.125" style="5" customWidth="1"/>
    <col min="1489" max="1490" width="11" style="5" customWidth="1"/>
    <col min="1491" max="1491" width="11.125" style="5" customWidth="1"/>
    <col min="1492" max="1493" width="11" style="5" customWidth="1"/>
    <col min="1494" max="1494" width="11.125" style="5" customWidth="1"/>
    <col min="1495" max="1496" width="12.25" style="5" customWidth="1"/>
    <col min="1497" max="1497" width="11.125" style="5" customWidth="1"/>
    <col min="1498" max="1500" width="12.375" style="5" customWidth="1"/>
    <col min="1501" max="1501" width="13.125" style="5" customWidth="1"/>
    <col min="1502" max="1504" width="12.375" style="5" customWidth="1"/>
    <col min="1505" max="1513" width="12.5" style="5" customWidth="1"/>
    <col min="1514" max="1514" width="13.125" style="5" customWidth="1"/>
    <col min="1515" max="1526" width="12.375" style="5" bestFit="1" customWidth="1"/>
    <col min="1527" max="1527" width="13.125" style="5" customWidth="1"/>
    <col min="1528" max="1528" width="12.375" style="5" bestFit="1" customWidth="1"/>
    <col min="1529" max="1532" width="9" style="5"/>
    <col min="1533" max="1533" width="16.875" style="5" customWidth="1"/>
    <col min="1534" max="1534" width="15.5" style="5" customWidth="1"/>
    <col min="1535" max="1549" width="12.125" style="5" customWidth="1"/>
    <col min="1550" max="1561" width="10.5" style="5" customWidth="1"/>
    <col min="1562" max="1562" width="12" style="5" customWidth="1"/>
    <col min="1563" max="1567" width="10.5" style="5" customWidth="1"/>
    <col min="1568" max="1574" width="10" style="5" customWidth="1"/>
    <col min="1575" max="1575" width="12.5" style="5" customWidth="1"/>
    <col min="1576" max="1587" width="10" style="5" customWidth="1"/>
    <col min="1588" max="1588" width="12.5" style="5" customWidth="1"/>
    <col min="1589" max="1600" width="10" style="5" customWidth="1"/>
    <col min="1601" max="1601" width="12.5" style="5" customWidth="1"/>
    <col min="1602" max="1602" width="10" style="5" customWidth="1"/>
    <col min="1603" max="1603" width="12" style="5" customWidth="1"/>
    <col min="1604" max="1613" width="10" style="5" customWidth="1"/>
    <col min="1614" max="1614" width="12.5" style="5" customWidth="1"/>
    <col min="1615" max="1626" width="10" style="5" customWidth="1"/>
    <col min="1627" max="1627" width="12.5" style="5" customWidth="1"/>
    <col min="1628" max="1639" width="10" style="5" customWidth="1"/>
    <col min="1640" max="1640" width="12.5" style="5" customWidth="1"/>
    <col min="1641" max="1652" width="10" style="5" customWidth="1"/>
    <col min="1653" max="1653" width="12.5" style="5" customWidth="1"/>
    <col min="1654" max="1665" width="10" style="5" customWidth="1"/>
    <col min="1666" max="1666" width="13.125" style="5" customWidth="1"/>
    <col min="1667" max="1678" width="10" style="5" customWidth="1"/>
    <col min="1679" max="1679" width="13.125" style="5" customWidth="1"/>
    <col min="1680" max="1691" width="10" style="5" customWidth="1"/>
    <col min="1692" max="1692" width="13.125" style="5" customWidth="1"/>
    <col min="1693" max="1704" width="10" style="5" customWidth="1"/>
    <col min="1705" max="1705" width="13.125" style="5" customWidth="1"/>
    <col min="1706" max="1717" width="10" style="5" customWidth="1"/>
    <col min="1718" max="1718" width="13.125" style="5" customWidth="1"/>
    <col min="1719" max="1730" width="10" style="5" customWidth="1"/>
    <col min="1731" max="1731" width="13.125" style="5" customWidth="1"/>
    <col min="1732" max="1743" width="10" style="5" customWidth="1"/>
    <col min="1744" max="1744" width="13.125" style="5" customWidth="1"/>
    <col min="1745" max="1746" width="11" style="5" customWidth="1"/>
    <col min="1747" max="1747" width="11.125" style="5" customWidth="1"/>
    <col min="1748" max="1749" width="11" style="5" customWidth="1"/>
    <col min="1750" max="1750" width="11.125" style="5" customWidth="1"/>
    <col min="1751" max="1752" width="12.25" style="5" customWidth="1"/>
    <col min="1753" max="1753" width="11.125" style="5" customWidth="1"/>
    <col min="1754" max="1756" width="12.375" style="5" customWidth="1"/>
    <col min="1757" max="1757" width="13.125" style="5" customWidth="1"/>
    <col min="1758" max="1760" width="12.375" style="5" customWidth="1"/>
    <col min="1761" max="1769" width="12.5" style="5" customWidth="1"/>
    <col min="1770" max="1770" width="13.125" style="5" customWidth="1"/>
    <col min="1771" max="1782" width="12.375" style="5" bestFit="1" customWidth="1"/>
    <col min="1783" max="1783" width="13.125" style="5" customWidth="1"/>
    <col min="1784" max="1784" width="12.375" style="5" bestFit="1" customWidth="1"/>
    <col min="1785" max="1788" width="9" style="5"/>
    <col min="1789" max="1789" width="16.875" style="5" customWidth="1"/>
    <col min="1790" max="1790" width="15.5" style="5" customWidth="1"/>
    <col min="1791" max="1805" width="12.125" style="5" customWidth="1"/>
    <col min="1806" max="1817" width="10.5" style="5" customWidth="1"/>
    <col min="1818" max="1818" width="12" style="5" customWidth="1"/>
    <col min="1819" max="1823" width="10.5" style="5" customWidth="1"/>
    <col min="1824" max="1830" width="10" style="5" customWidth="1"/>
    <col min="1831" max="1831" width="12.5" style="5" customWidth="1"/>
    <col min="1832" max="1843" width="10" style="5" customWidth="1"/>
    <col min="1844" max="1844" width="12.5" style="5" customWidth="1"/>
    <col min="1845" max="1856" width="10" style="5" customWidth="1"/>
    <col min="1857" max="1857" width="12.5" style="5" customWidth="1"/>
    <col min="1858" max="1858" width="10" style="5" customWidth="1"/>
    <col min="1859" max="1859" width="12" style="5" customWidth="1"/>
    <col min="1860" max="1869" width="10" style="5" customWidth="1"/>
    <col min="1870" max="1870" width="12.5" style="5" customWidth="1"/>
    <col min="1871" max="1882" width="10" style="5" customWidth="1"/>
    <col min="1883" max="1883" width="12.5" style="5" customWidth="1"/>
    <col min="1884" max="1895" width="10" style="5" customWidth="1"/>
    <col min="1896" max="1896" width="12.5" style="5" customWidth="1"/>
    <col min="1897" max="1908" width="10" style="5" customWidth="1"/>
    <col min="1909" max="1909" width="12.5" style="5" customWidth="1"/>
    <col min="1910" max="1921" width="10" style="5" customWidth="1"/>
    <col min="1922" max="1922" width="13.125" style="5" customWidth="1"/>
    <col min="1923" max="1934" width="10" style="5" customWidth="1"/>
    <col min="1935" max="1935" width="13.125" style="5" customWidth="1"/>
    <col min="1936" max="1947" width="10" style="5" customWidth="1"/>
    <col min="1948" max="1948" width="13.125" style="5" customWidth="1"/>
    <col min="1949" max="1960" width="10" style="5" customWidth="1"/>
    <col min="1961" max="1961" width="13.125" style="5" customWidth="1"/>
    <col min="1962" max="1973" width="10" style="5" customWidth="1"/>
    <col min="1974" max="1974" width="13.125" style="5" customWidth="1"/>
    <col min="1975" max="1986" width="10" style="5" customWidth="1"/>
    <col min="1987" max="1987" width="13.125" style="5" customWidth="1"/>
    <col min="1988" max="1999" width="10" style="5" customWidth="1"/>
    <col min="2000" max="2000" width="13.125" style="5" customWidth="1"/>
    <col min="2001" max="2002" width="11" style="5" customWidth="1"/>
    <col min="2003" max="2003" width="11.125" style="5" customWidth="1"/>
    <col min="2004" max="2005" width="11" style="5" customWidth="1"/>
    <col min="2006" max="2006" width="11.125" style="5" customWidth="1"/>
    <col min="2007" max="2008" width="12.25" style="5" customWidth="1"/>
    <col min="2009" max="2009" width="11.125" style="5" customWidth="1"/>
    <col min="2010" max="2012" width="12.375" style="5" customWidth="1"/>
    <col min="2013" max="2013" width="13.125" style="5" customWidth="1"/>
    <col min="2014" max="2016" width="12.375" style="5" customWidth="1"/>
    <col min="2017" max="2025" width="12.5" style="5" customWidth="1"/>
    <col min="2026" max="2026" width="13.125" style="5" customWidth="1"/>
    <col min="2027" max="2038" width="12.375" style="5" bestFit="1" customWidth="1"/>
    <col min="2039" max="2039" width="13.125" style="5" customWidth="1"/>
    <col min="2040" max="2040" width="12.375" style="5" bestFit="1" customWidth="1"/>
    <col min="2041" max="2044" width="9" style="5"/>
    <col min="2045" max="2045" width="16.875" style="5" customWidth="1"/>
    <col min="2046" max="2046" width="15.5" style="5" customWidth="1"/>
    <col min="2047" max="2061" width="12.125" style="5" customWidth="1"/>
    <col min="2062" max="2073" width="10.5" style="5" customWidth="1"/>
    <col min="2074" max="2074" width="12" style="5" customWidth="1"/>
    <col min="2075" max="2079" width="10.5" style="5" customWidth="1"/>
    <col min="2080" max="2086" width="10" style="5" customWidth="1"/>
    <col min="2087" max="2087" width="12.5" style="5" customWidth="1"/>
    <col min="2088" max="2099" width="10" style="5" customWidth="1"/>
    <col min="2100" max="2100" width="12.5" style="5" customWidth="1"/>
    <col min="2101" max="2112" width="10" style="5" customWidth="1"/>
    <col min="2113" max="2113" width="12.5" style="5" customWidth="1"/>
    <col min="2114" max="2114" width="10" style="5" customWidth="1"/>
    <col min="2115" max="2115" width="12" style="5" customWidth="1"/>
    <col min="2116" max="2125" width="10" style="5" customWidth="1"/>
    <col min="2126" max="2126" width="12.5" style="5" customWidth="1"/>
    <col min="2127" max="2138" width="10" style="5" customWidth="1"/>
    <col min="2139" max="2139" width="12.5" style="5" customWidth="1"/>
    <col min="2140" max="2151" width="10" style="5" customWidth="1"/>
    <col min="2152" max="2152" width="12.5" style="5" customWidth="1"/>
    <col min="2153" max="2164" width="10" style="5" customWidth="1"/>
    <col min="2165" max="2165" width="12.5" style="5" customWidth="1"/>
    <col min="2166" max="2177" width="10" style="5" customWidth="1"/>
    <col min="2178" max="2178" width="13.125" style="5" customWidth="1"/>
    <col min="2179" max="2190" width="10" style="5" customWidth="1"/>
    <col min="2191" max="2191" width="13.125" style="5" customWidth="1"/>
    <col min="2192" max="2203" width="10" style="5" customWidth="1"/>
    <col min="2204" max="2204" width="13.125" style="5" customWidth="1"/>
    <col min="2205" max="2216" width="10" style="5" customWidth="1"/>
    <col min="2217" max="2217" width="13.125" style="5" customWidth="1"/>
    <col min="2218" max="2229" width="10" style="5" customWidth="1"/>
    <col min="2230" max="2230" width="13.125" style="5" customWidth="1"/>
    <col min="2231" max="2242" width="10" style="5" customWidth="1"/>
    <col min="2243" max="2243" width="13.125" style="5" customWidth="1"/>
    <col min="2244" max="2255" width="10" style="5" customWidth="1"/>
    <col min="2256" max="2256" width="13.125" style="5" customWidth="1"/>
    <col min="2257" max="2258" width="11" style="5" customWidth="1"/>
    <col min="2259" max="2259" width="11.125" style="5" customWidth="1"/>
    <col min="2260" max="2261" width="11" style="5" customWidth="1"/>
    <col min="2262" max="2262" width="11.125" style="5" customWidth="1"/>
    <col min="2263" max="2264" width="12.25" style="5" customWidth="1"/>
    <col min="2265" max="2265" width="11.125" style="5" customWidth="1"/>
    <col min="2266" max="2268" width="12.375" style="5" customWidth="1"/>
    <col min="2269" max="2269" width="13.125" style="5" customWidth="1"/>
    <col min="2270" max="2272" width="12.375" style="5" customWidth="1"/>
    <col min="2273" max="2281" width="12.5" style="5" customWidth="1"/>
    <col min="2282" max="2282" width="13.125" style="5" customWidth="1"/>
    <col min="2283" max="2294" width="12.375" style="5" bestFit="1" customWidth="1"/>
    <col min="2295" max="2295" width="13.125" style="5" customWidth="1"/>
    <col min="2296" max="2296" width="12.375" style="5" bestFit="1" customWidth="1"/>
    <col min="2297" max="2300" width="9" style="5"/>
    <col min="2301" max="2301" width="16.875" style="5" customWidth="1"/>
    <col min="2302" max="2302" width="15.5" style="5" customWidth="1"/>
    <col min="2303" max="2317" width="12.125" style="5" customWidth="1"/>
    <col min="2318" max="2329" width="10.5" style="5" customWidth="1"/>
    <col min="2330" max="2330" width="12" style="5" customWidth="1"/>
    <col min="2331" max="2335" width="10.5" style="5" customWidth="1"/>
    <col min="2336" max="2342" width="10" style="5" customWidth="1"/>
    <col min="2343" max="2343" width="12.5" style="5" customWidth="1"/>
    <col min="2344" max="2355" width="10" style="5" customWidth="1"/>
    <col min="2356" max="2356" width="12.5" style="5" customWidth="1"/>
    <col min="2357" max="2368" width="10" style="5" customWidth="1"/>
    <col min="2369" max="2369" width="12.5" style="5" customWidth="1"/>
    <col min="2370" max="2370" width="10" style="5" customWidth="1"/>
    <col min="2371" max="2371" width="12" style="5" customWidth="1"/>
    <col min="2372" max="2381" width="10" style="5" customWidth="1"/>
    <col min="2382" max="2382" width="12.5" style="5" customWidth="1"/>
    <col min="2383" max="2394" width="10" style="5" customWidth="1"/>
    <col min="2395" max="2395" width="12.5" style="5" customWidth="1"/>
    <col min="2396" max="2407" width="10" style="5" customWidth="1"/>
    <col min="2408" max="2408" width="12.5" style="5" customWidth="1"/>
    <col min="2409" max="2420" width="10" style="5" customWidth="1"/>
    <col min="2421" max="2421" width="12.5" style="5" customWidth="1"/>
    <col min="2422" max="2433" width="10" style="5" customWidth="1"/>
    <col min="2434" max="2434" width="13.125" style="5" customWidth="1"/>
    <col min="2435" max="2446" width="10" style="5" customWidth="1"/>
    <col min="2447" max="2447" width="13.125" style="5" customWidth="1"/>
    <col min="2448" max="2459" width="10" style="5" customWidth="1"/>
    <col min="2460" max="2460" width="13.125" style="5" customWidth="1"/>
    <col min="2461" max="2472" width="10" style="5" customWidth="1"/>
    <col min="2473" max="2473" width="13.125" style="5" customWidth="1"/>
    <col min="2474" max="2485" width="10" style="5" customWidth="1"/>
    <col min="2486" max="2486" width="13.125" style="5" customWidth="1"/>
    <col min="2487" max="2498" width="10" style="5" customWidth="1"/>
    <col min="2499" max="2499" width="13.125" style="5" customWidth="1"/>
    <col min="2500" max="2511" width="10" style="5" customWidth="1"/>
    <col min="2512" max="2512" width="13.125" style="5" customWidth="1"/>
    <col min="2513" max="2514" width="11" style="5" customWidth="1"/>
    <col min="2515" max="2515" width="11.125" style="5" customWidth="1"/>
    <col min="2516" max="2517" width="11" style="5" customWidth="1"/>
    <col min="2518" max="2518" width="11.125" style="5" customWidth="1"/>
    <col min="2519" max="2520" width="12.25" style="5" customWidth="1"/>
    <col min="2521" max="2521" width="11.125" style="5" customWidth="1"/>
    <col min="2522" max="2524" width="12.375" style="5" customWidth="1"/>
    <col min="2525" max="2525" width="13.125" style="5" customWidth="1"/>
    <col min="2526" max="2528" width="12.375" style="5" customWidth="1"/>
    <col min="2529" max="2537" width="12.5" style="5" customWidth="1"/>
    <col min="2538" max="2538" width="13.125" style="5" customWidth="1"/>
    <col min="2539" max="2550" width="12.375" style="5" bestFit="1" customWidth="1"/>
    <col min="2551" max="2551" width="13.125" style="5" customWidth="1"/>
    <col min="2552" max="2552" width="12.375" style="5" bestFit="1" customWidth="1"/>
    <col min="2553" max="2556" width="9" style="5"/>
    <col min="2557" max="2557" width="16.875" style="5" customWidth="1"/>
    <col min="2558" max="2558" width="15.5" style="5" customWidth="1"/>
    <col min="2559" max="2573" width="12.125" style="5" customWidth="1"/>
    <col min="2574" max="2585" width="10.5" style="5" customWidth="1"/>
    <col min="2586" max="2586" width="12" style="5" customWidth="1"/>
    <col min="2587" max="2591" width="10.5" style="5" customWidth="1"/>
    <col min="2592" max="2598" width="10" style="5" customWidth="1"/>
    <col min="2599" max="2599" width="12.5" style="5" customWidth="1"/>
    <col min="2600" max="2611" width="10" style="5" customWidth="1"/>
    <col min="2612" max="2612" width="12.5" style="5" customWidth="1"/>
    <col min="2613" max="2624" width="10" style="5" customWidth="1"/>
    <col min="2625" max="2625" width="12.5" style="5" customWidth="1"/>
    <col min="2626" max="2626" width="10" style="5" customWidth="1"/>
    <col min="2627" max="2627" width="12" style="5" customWidth="1"/>
    <col min="2628" max="2637" width="10" style="5" customWidth="1"/>
    <col min="2638" max="2638" width="12.5" style="5" customWidth="1"/>
    <col min="2639" max="2650" width="10" style="5" customWidth="1"/>
    <col min="2651" max="2651" width="12.5" style="5" customWidth="1"/>
    <col min="2652" max="2663" width="10" style="5" customWidth="1"/>
    <col min="2664" max="2664" width="12.5" style="5" customWidth="1"/>
    <col min="2665" max="2676" width="10" style="5" customWidth="1"/>
    <col min="2677" max="2677" width="12.5" style="5" customWidth="1"/>
    <col min="2678" max="2689" width="10" style="5" customWidth="1"/>
    <col min="2690" max="2690" width="13.125" style="5" customWidth="1"/>
    <col min="2691" max="2702" width="10" style="5" customWidth="1"/>
    <col min="2703" max="2703" width="13.125" style="5" customWidth="1"/>
    <col min="2704" max="2715" width="10" style="5" customWidth="1"/>
    <col min="2716" max="2716" width="13.125" style="5" customWidth="1"/>
    <col min="2717" max="2728" width="10" style="5" customWidth="1"/>
    <col min="2729" max="2729" width="13.125" style="5" customWidth="1"/>
    <col min="2730" max="2741" width="10" style="5" customWidth="1"/>
    <col min="2742" max="2742" width="13.125" style="5" customWidth="1"/>
    <col min="2743" max="2754" width="10" style="5" customWidth="1"/>
    <col min="2755" max="2755" width="13.125" style="5" customWidth="1"/>
    <col min="2756" max="2767" width="10" style="5" customWidth="1"/>
    <col min="2768" max="2768" width="13.125" style="5" customWidth="1"/>
    <col min="2769" max="2770" width="11" style="5" customWidth="1"/>
    <col min="2771" max="2771" width="11.125" style="5" customWidth="1"/>
    <col min="2772" max="2773" width="11" style="5" customWidth="1"/>
    <col min="2774" max="2774" width="11.125" style="5" customWidth="1"/>
    <col min="2775" max="2776" width="12.25" style="5" customWidth="1"/>
    <col min="2777" max="2777" width="11.125" style="5" customWidth="1"/>
    <col min="2778" max="2780" width="12.375" style="5" customWidth="1"/>
    <col min="2781" max="2781" width="13.125" style="5" customWidth="1"/>
    <col min="2782" max="2784" width="12.375" style="5" customWidth="1"/>
    <col min="2785" max="2793" width="12.5" style="5" customWidth="1"/>
    <col min="2794" max="2794" width="13.125" style="5" customWidth="1"/>
    <col min="2795" max="2806" width="12.375" style="5" bestFit="1" customWidth="1"/>
    <col min="2807" max="2807" width="13.125" style="5" customWidth="1"/>
    <col min="2808" max="2808" width="12.375" style="5" bestFit="1" customWidth="1"/>
    <col min="2809" max="2812" width="9" style="5"/>
    <col min="2813" max="2813" width="16.875" style="5" customWidth="1"/>
    <col min="2814" max="2814" width="15.5" style="5" customWidth="1"/>
    <col min="2815" max="2829" width="12.125" style="5" customWidth="1"/>
    <col min="2830" max="2841" width="10.5" style="5" customWidth="1"/>
    <col min="2842" max="2842" width="12" style="5" customWidth="1"/>
    <col min="2843" max="2847" width="10.5" style="5" customWidth="1"/>
    <col min="2848" max="2854" width="10" style="5" customWidth="1"/>
    <col min="2855" max="2855" width="12.5" style="5" customWidth="1"/>
    <col min="2856" max="2867" width="10" style="5" customWidth="1"/>
    <col min="2868" max="2868" width="12.5" style="5" customWidth="1"/>
    <col min="2869" max="2880" width="10" style="5" customWidth="1"/>
    <col min="2881" max="2881" width="12.5" style="5" customWidth="1"/>
    <col min="2882" max="2882" width="10" style="5" customWidth="1"/>
    <col min="2883" max="2883" width="12" style="5" customWidth="1"/>
    <col min="2884" max="2893" width="10" style="5" customWidth="1"/>
    <col min="2894" max="2894" width="12.5" style="5" customWidth="1"/>
    <col min="2895" max="2906" width="10" style="5" customWidth="1"/>
    <col min="2907" max="2907" width="12.5" style="5" customWidth="1"/>
    <col min="2908" max="2919" width="10" style="5" customWidth="1"/>
    <col min="2920" max="2920" width="12.5" style="5" customWidth="1"/>
    <col min="2921" max="2932" width="10" style="5" customWidth="1"/>
    <col min="2933" max="2933" width="12.5" style="5" customWidth="1"/>
    <col min="2934" max="2945" width="10" style="5" customWidth="1"/>
    <col min="2946" max="2946" width="13.125" style="5" customWidth="1"/>
    <col min="2947" max="2958" width="10" style="5" customWidth="1"/>
    <col min="2959" max="2959" width="13.125" style="5" customWidth="1"/>
    <col min="2960" max="2971" width="10" style="5" customWidth="1"/>
    <col min="2972" max="2972" width="13.125" style="5" customWidth="1"/>
    <col min="2973" max="2984" width="10" style="5" customWidth="1"/>
    <col min="2985" max="2985" width="13.125" style="5" customWidth="1"/>
    <col min="2986" max="2997" width="10" style="5" customWidth="1"/>
    <col min="2998" max="2998" width="13.125" style="5" customWidth="1"/>
    <col min="2999" max="3010" width="10" style="5" customWidth="1"/>
    <col min="3011" max="3011" width="13.125" style="5" customWidth="1"/>
    <col min="3012" max="3023" width="10" style="5" customWidth="1"/>
    <col min="3024" max="3024" width="13.125" style="5" customWidth="1"/>
    <col min="3025" max="3026" width="11" style="5" customWidth="1"/>
    <col min="3027" max="3027" width="11.125" style="5" customWidth="1"/>
    <col min="3028" max="3029" width="11" style="5" customWidth="1"/>
    <col min="3030" max="3030" width="11.125" style="5" customWidth="1"/>
    <col min="3031" max="3032" width="12.25" style="5" customWidth="1"/>
    <col min="3033" max="3033" width="11.125" style="5" customWidth="1"/>
    <col min="3034" max="3036" width="12.375" style="5" customWidth="1"/>
    <col min="3037" max="3037" width="13.125" style="5" customWidth="1"/>
    <col min="3038" max="3040" width="12.375" style="5" customWidth="1"/>
    <col min="3041" max="3049" width="12.5" style="5" customWidth="1"/>
    <col min="3050" max="3050" width="13.125" style="5" customWidth="1"/>
    <col min="3051" max="3062" width="12.375" style="5" bestFit="1" customWidth="1"/>
    <col min="3063" max="3063" width="13.125" style="5" customWidth="1"/>
    <col min="3064" max="3064" width="12.375" style="5" bestFit="1" customWidth="1"/>
    <col min="3065" max="3068" width="9" style="5"/>
    <col min="3069" max="3069" width="16.875" style="5" customWidth="1"/>
    <col min="3070" max="3070" width="15.5" style="5" customWidth="1"/>
    <col min="3071" max="3085" width="12.125" style="5" customWidth="1"/>
    <col min="3086" max="3097" width="10.5" style="5" customWidth="1"/>
    <col min="3098" max="3098" width="12" style="5" customWidth="1"/>
    <col min="3099" max="3103" width="10.5" style="5" customWidth="1"/>
    <col min="3104" max="3110" width="10" style="5" customWidth="1"/>
    <col min="3111" max="3111" width="12.5" style="5" customWidth="1"/>
    <col min="3112" max="3123" width="10" style="5" customWidth="1"/>
    <col min="3124" max="3124" width="12.5" style="5" customWidth="1"/>
    <col min="3125" max="3136" width="10" style="5" customWidth="1"/>
    <col min="3137" max="3137" width="12.5" style="5" customWidth="1"/>
    <col min="3138" max="3138" width="10" style="5" customWidth="1"/>
    <col min="3139" max="3139" width="12" style="5" customWidth="1"/>
    <col min="3140" max="3149" width="10" style="5" customWidth="1"/>
    <col min="3150" max="3150" width="12.5" style="5" customWidth="1"/>
    <col min="3151" max="3162" width="10" style="5" customWidth="1"/>
    <col min="3163" max="3163" width="12.5" style="5" customWidth="1"/>
    <col min="3164" max="3175" width="10" style="5" customWidth="1"/>
    <col min="3176" max="3176" width="12.5" style="5" customWidth="1"/>
    <col min="3177" max="3188" width="10" style="5" customWidth="1"/>
    <col min="3189" max="3189" width="12.5" style="5" customWidth="1"/>
    <col min="3190" max="3201" width="10" style="5" customWidth="1"/>
    <col min="3202" max="3202" width="13.125" style="5" customWidth="1"/>
    <col min="3203" max="3214" width="10" style="5" customWidth="1"/>
    <col min="3215" max="3215" width="13.125" style="5" customWidth="1"/>
    <col min="3216" max="3227" width="10" style="5" customWidth="1"/>
    <col min="3228" max="3228" width="13.125" style="5" customWidth="1"/>
    <col min="3229" max="3240" width="10" style="5" customWidth="1"/>
    <col min="3241" max="3241" width="13.125" style="5" customWidth="1"/>
    <col min="3242" max="3253" width="10" style="5" customWidth="1"/>
    <col min="3254" max="3254" width="13.125" style="5" customWidth="1"/>
    <col min="3255" max="3266" width="10" style="5" customWidth="1"/>
    <col min="3267" max="3267" width="13.125" style="5" customWidth="1"/>
    <col min="3268" max="3279" width="10" style="5" customWidth="1"/>
    <col min="3280" max="3280" width="13.125" style="5" customWidth="1"/>
    <col min="3281" max="3282" width="11" style="5" customWidth="1"/>
    <col min="3283" max="3283" width="11.125" style="5" customWidth="1"/>
    <col min="3284" max="3285" width="11" style="5" customWidth="1"/>
    <col min="3286" max="3286" width="11.125" style="5" customWidth="1"/>
    <col min="3287" max="3288" width="12.25" style="5" customWidth="1"/>
    <col min="3289" max="3289" width="11.125" style="5" customWidth="1"/>
    <col min="3290" max="3292" width="12.375" style="5" customWidth="1"/>
    <col min="3293" max="3293" width="13.125" style="5" customWidth="1"/>
    <col min="3294" max="3296" width="12.375" style="5" customWidth="1"/>
    <col min="3297" max="3305" width="12.5" style="5" customWidth="1"/>
    <col min="3306" max="3306" width="13.125" style="5" customWidth="1"/>
    <col min="3307" max="3318" width="12.375" style="5" bestFit="1" customWidth="1"/>
    <col min="3319" max="3319" width="13.125" style="5" customWidth="1"/>
    <col min="3320" max="3320" width="12.375" style="5" bestFit="1" customWidth="1"/>
    <col min="3321" max="3324" width="9" style="5"/>
    <col min="3325" max="3325" width="16.875" style="5" customWidth="1"/>
    <col min="3326" max="3326" width="15.5" style="5" customWidth="1"/>
    <col min="3327" max="3341" width="12.125" style="5" customWidth="1"/>
    <col min="3342" max="3353" width="10.5" style="5" customWidth="1"/>
    <col min="3354" max="3354" width="12" style="5" customWidth="1"/>
    <col min="3355" max="3359" width="10.5" style="5" customWidth="1"/>
    <col min="3360" max="3366" width="10" style="5" customWidth="1"/>
    <col min="3367" max="3367" width="12.5" style="5" customWidth="1"/>
    <col min="3368" max="3379" width="10" style="5" customWidth="1"/>
    <col min="3380" max="3380" width="12.5" style="5" customWidth="1"/>
    <col min="3381" max="3392" width="10" style="5" customWidth="1"/>
    <col min="3393" max="3393" width="12.5" style="5" customWidth="1"/>
    <col min="3394" max="3394" width="10" style="5" customWidth="1"/>
    <col min="3395" max="3395" width="12" style="5" customWidth="1"/>
    <col min="3396" max="3405" width="10" style="5" customWidth="1"/>
    <col min="3406" max="3406" width="12.5" style="5" customWidth="1"/>
    <col min="3407" max="3418" width="10" style="5" customWidth="1"/>
    <col min="3419" max="3419" width="12.5" style="5" customWidth="1"/>
    <col min="3420" max="3431" width="10" style="5" customWidth="1"/>
    <col min="3432" max="3432" width="12.5" style="5" customWidth="1"/>
    <col min="3433" max="3444" width="10" style="5" customWidth="1"/>
    <col min="3445" max="3445" width="12.5" style="5" customWidth="1"/>
    <col min="3446" max="3457" width="10" style="5" customWidth="1"/>
    <col min="3458" max="3458" width="13.125" style="5" customWidth="1"/>
    <col min="3459" max="3470" width="10" style="5" customWidth="1"/>
    <col min="3471" max="3471" width="13.125" style="5" customWidth="1"/>
    <col min="3472" max="3483" width="10" style="5" customWidth="1"/>
    <col min="3484" max="3484" width="13.125" style="5" customWidth="1"/>
    <col min="3485" max="3496" width="10" style="5" customWidth="1"/>
    <col min="3497" max="3497" width="13.125" style="5" customWidth="1"/>
    <col min="3498" max="3509" width="10" style="5" customWidth="1"/>
    <col min="3510" max="3510" width="13.125" style="5" customWidth="1"/>
    <col min="3511" max="3522" width="10" style="5" customWidth="1"/>
    <col min="3523" max="3523" width="13.125" style="5" customWidth="1"/>
    <col min="3524" max="3535" width="10" style="5" customWidth="1"/>
    <col min="3536" max="3536" width="13.125" style="5" customWidth="1"/>
    <col min="3537" max="3538" width="11" style="5" customWidth="1"/>
    <col min="3539" max="3539" width="11.125" style="5" customWidth="1"/>
    <col min="3540" max="3541" width="11" style="5" customWidth="1"/>
    <col min="3542" max="3542" width="11.125" style="5" customWidth="1"/>
    <col min="3543" max="3544" width="12.25" style="5" customWidth="1"/>
    <col min="3545" max="3545" width="11.125" style="5" customWidth="1"/>
    <col min="3546" max="3548" width="12.375" style="5" customWidth="1"/>
    <col min="3549" max="3549" width="13.125" style="5" customWidth="1"/>
    <col min="3550" max="3552" width="12.375" style="5" customWidth="1"/>
    <col min="3553" max="3561" width="12.5" style="5" customWidth="1"/>
    <col min="3562" max="3562" width="13.125" style="5" customWidth="1"/>
    <col min="3563" max="3574" width="12.375" style="5" bestFit="1" customWidth="1"/>
    <col min="3575" max="3575" width="13.125" style="5" customWidth="1"/>
    <col min="3576" max="3576" width="12.375" style="5" bestFit="1" customWidth="1"/>
    <col min="3577" max="3580" width="9" style="5"/>
    <col min="3581" max="3581" width="16.875" style="5" customWidth="1"/>
    <col min="3582" max="3582" width="15.5" style="5" customWidth="1"/>
    <col min="3583" max="3597" width="12.125" style="5" customWidth="1"/>
    <col min="3598" max="3609" width="10.5" style="5" customWidth="1"/>
    <col min="3610" max="3610" width="12" style="5" customWidth="1"/>
    <col min="3611" max="3615" width="10.5" style="5" customWidth="1"/>
    <col min="3616" max="3622" width="10" style="5" customWidth="1"/>
    <col min="3623" max="3623" width="12.5" style="5" customWidth="1"/>
    <col min="3624" max="3635" width="10" style="5" customWidth="1"/>
    <col min="3636" max="3636" width="12.5" style="5" customWidth="1"/>
    <col min="3637" max="3648" width="10" style="5" customWidth="1"/>
    <col min="3649" max="3649" width="12.5" style="5" customWidth="1"/>
    <col min="3650" max="3650" width="10" style="5" customWidth="1"/>
    <col min="3651" max="3651" width="12" style="5" customWidth="1"/>
    <col min="3652" max="3661" width="10" style="5" customWidth="1"/>
    <col min="3662" max="3662" width="12.5" style="5" customWidth="1"/>
    <col min="3663" max="3674" width="10" style="5" customWidth="1"/>
    <col min="3675" max="3675" width="12.5" style="5" customWidth="1"/>
    <col min="3676" max="3687" width="10" style="5" customWidth="1"/>
    <col min="3688" max="3688" width="12.5" style="5" customWidth="1"/>
    <col min="3689" max="3700" width="10" style="5" customWidth="1"/>
    <col min="3701" max="3701" width="12.5" style="5" customWidth="1"/>
    <col min="3702" max="3713" width="10" style="5" customWidth="1"/>
    <col min="3714" max="3714" width="13.125" style="5" customWidth="1"/>
    <col min="3715" max="3726" width="10" style="5" customWidth="1"/>
    <col min="3727" max="3727" width="13.125" style="5" customWidth="1"/>
    <col min="3728" max="3739" width="10" style="5" customWidth="1"/>
    <col min="3740" max="3740" width="13.125" style="5" customWidth="1"/>
    <col min="3741" max="3752" width="10" style="5" customWidth="1"/>
    <col min="3753" max="3753" width="13.125" style="5" customWidth="1"/>
    <col min="3754" max="3765" width="10" style="5" customWidth="1"/>
    <col min="3766" max="3766" width="13.125" style="5" customWidth="1"/>
    <col min="3767" max="3778" width="10" style="5" customWidth="1"/>
    <col min="3779" max="3779" width="13.125" style="5" customWidth="1"/>
    <col min="3780" max="3791" width="10" style="5" customWidth="1"/>
    <col min="3792" max="3792" width="13.125" style="5" customWidth="1"/>
    <col min="3793" max="3794" width="11" style="5" customWidth="1"/>
    <col min="3795" max="3795" width="11.125" style="5" customWidth="1"/>
    <col min="3796" max="3797" width="11" style="5" customWidth="1"/>
    <col min="3798" max="3798" width="11.125" style="5" customWidth="1"/>
    <col min="3799" max="3800" width="12.25" style="5" customWidth="1"/>
    <col min="3801" max="3801" width="11.125" style="5" customWidth="1"/>
    <col min="3802" max="3804" width="12.375" style="5" customWidth="1"/>
    <col min="3805" max="3805" width="13.125" style="5" customWidth="1"/>
    <col min="3806" max="3808" width="12.375" style="5" customWidth="1"/>
    <col min="3809" max="3817" width="12.5" style="5" customWidth="1"/>
    <col min="3818" max="3818" width="13.125" style="5" customWidth="1"/>
    <col min="3819" max="3830" width="12.375" style="5" bestFit="1" customWidth="1"/>
    <col min="3831" max="3831" width="13.125" style="5" customWidth="1"/>
    <col min="3832" max="3832" width="12.375" style="5" bestFit="1" customWidth="1"/>
    <col min="3833" max="3836" width="9" style="5"/>
    <col min="3837" max="3837" width="16.875" style="5" customWidth="1"/>
    <col min="3838" max="3838" width="15.5" style="5" customWidth="1"/>
    <col min="3839" max="3853" width="12.125" style="5" customWidth="1"/>
    <col min="3854" max="3865" width="10.5" style="5" customWidth="1"/>
    <col min="3866" max="3866" width="12" style="5" customWidth="1"/>
    <col min="3867" max="3871" width="10.5" style="5" customWidth="1"/>
    <col min="3872" max="3878" width="10" style="5" customWidth="1"/>
    <col min="3879" max="3879" width="12.5" style="5" customWidth="1"/>
    <col min="3880" max="3891" width="10" style="5" customWidth="1"/>
    <col min="3892" max="3892" width="12.5" style="5" customWidth="1"/>
    <col min="3893" max="3904" width="10" style="5" customWidth="1"/>
    <col min="3905" max="3905" width="12.5" style="5" customWidth="1"/>
    <col min="3906" max="3906" width="10" style="5" customWidth="1"/>
    <col min="3907" max="3907" width="12" style="5" customWidth="1"/>
    <col min="3908" max="3917" width="10" style="5" customWidth="1"/>
    <col min="3918" max="3918" width="12.5" style="5" customWidth="1"/>
    <col min="3919" max="3930" width="10" style="5" customWidth="1"/>
    <col min="3931" max="3931" width="12.5" style="5" customWidth="1"/>
    <col min="3932" max="3943" width="10" style="5" customWidth="1"/>
    <col min="3944" max="3944" width="12.5" style="5" customWidth="1"/>
    <col min="3945" max="3956" width="10" style="5" customWidth="1"/>
    <col min="3957" max="3957" width="12.5" style="5" customWidth="1"/>
    <col min="3958" max="3969" width="10" style="5" customWidth="1"/>
    <col min="3970" max="3970" width="13.125" style="5" customWidth="1"/>
    <col min="3971" max="3982" width="10" style="5" customWidth="1"/>
    <col min="3983" max="3983" width="13.125" style="5" customWidth="1"/>
    <col min="3984" max="3995" width="10" style="5" customWidth="1"/>
    <col min="3996" max="3996" width="13.125" style="5" customWidth="1"/>
    <col min="3997" max="4008" width="10" style="5" customWidth="1"/>
    <col min="4009" max="4009" width="13.125" style="5" customWidth="1"/>
    <col min="4010" max="4021" width="10" style="5" customWidth="1"/>
    <col min="4022" max="4022" width="13.125" style="5" customWidth="1"/>
    <col min="4023" max="4034" width="10" style="5" customWidth="1"/>
    <col min="4035" max="4035" width="13.125" style="5" customWidth="1"/>
    <col min="4036" max="4047" width="10" style="5" customWidth="1"/>
    <col min="4048" max="4048" width="13.125" style="5" customWidth="1"/>
    <col min="4049" max="4050" width="11" style="5" customWidth="1"/>
    <col min="4051" max="4051" width="11.125" style="5" customWidth="1"/>
    <col min="4052" max="4053" width="11" style="5" customWidth="1"/>
    <col min="4054" max="4054" width="11.125" style="5" customWidth="1"/>
    <col min="4055" max="4056" width="12.25" style="5" customWidth="1"/>
    <col min="4057" max="4057" width="11.125" style="5" customWidth="1"/>
    <col min="4058" max="4060" width="12.375" style="5" customWidth="1"/>
    <col min="4061" max="4061" width="13.125" style="5" customWidth="1"/>
    <col min="4062" max="4064" width="12.375" style="5" customWidth="1"/>
    <col min="4065" max="4073" width="12.5" style="5" customWidth="1"/>
    <col min="4074" max="4074" width="13.125" style="5" customWidth="1"/>
    <col min="4075" max="4086" width="12.375" style="5" bestFit="1" customWidth="1"/>
    <col min="4087" max="4087" width="13.125" style="5" customWidth="1"/>
    <col min="4088" max="4088" width="12.375" style="5" bestFit="1" customWidth="1"/>
    <col min="4089" max="4092" width="9" style="5"/>
    <col min="4093" max="4093" width="16.875" style="5" customWidth="1"/>
    <col min="4094" max="4094" width="15.5" style="5" customWidth="1"/>
    <col min="4095" max="4109" width="12.125" style="5" customWidth="1"/>
    <col min="4110" max="4121" width="10.5" style="5" customWidth="1"/>
    <col min="4122" max="4122" width="12" style="5" customWidth="1"/>
    <col min="4123" max="4127" width="10.5" style="5" customWidth="1"/>
    <col min="4128" max="4134" width="10" style="5" customWidth="1"/>
    <col min="4135" max="4135" width="12.5" style="5" customWidth="1"/>
    <col min="4136" max="4147" width="10" style="5" customWidth="1"/>
    <col min="4148" max="4148" width="12.5" style="5" customWidth="1"/>
    <col min="4149" max="4160" width="10" style="5" customWidth="1"/>
    <col min="4161" max="4161" width="12.5" style="5" customWidth="1"/>
    <col min="4162" max="4162" width="10" style="5" customWidth="1"/>
    <col min="4163" max="4163" width="12" style="5" customWidth="1"/>
    <col min="4164" max="4173" width="10" style="5" customWidth="1"/>
    <col min="4174" max="4174" width="12.5" style="5" customWidth="1"/>
    <col min="4175" max="4186" width="10" style="5" customWidth="1"/>
    <col min="4187" max="4187" width="12.5" style="5" customWidth="1"/>
    <col min="4188" max="4199" width="10" style="5" customWidth="1"/>
    <col min="4200" max="4200" width="12.5" style="5" customWidth="1"/>
    <col min="4201" max="4212" width="10" style="5" customWidth="1"/>
    <col min="4213" max="4213" width="12.5" style="5" customWidth="1"/>
    <col min="4214" max="4225" width="10" style="5" customWidth="1"/>
    <col min="4226" max="4226" width="13.125" style="5" customWidth="1"/>
    <col min="4227" max="4238" width="10" style="5" customWidth="1"/>
    <col min="4239" max="4239" width="13.125" style="5" customWidth="1"/>
    <col min="4240" max="4251" width="10" style="5" customWidth="1"/>
    <col min="4252" max="4252" width="13.125" style="5" customWidth="1"/>
    <col min="4253" max="4264" width="10" style="5" customWidth="1"/>
    <col min="4265" max="4265" width="13.125" style="5" customWidth="1"/>
    <col min="4266" max="4277" width="10" style="5" customWidth="1"/>
    <col min="4278" max="4278" width="13.125" style="5" customWidth="1"/>
    <col min="4279" max="4290" width="10" style="5" customWidth="1"/>
    <col min="4291" max="4291" width="13.125" style="5" customWidth="1"/>
    <col min="4292" max="4303" width="10" style="5" customWidth="1"/>
    <col min="4304" max="4304" width="13.125" style="5" customWidth="1"/>
    <col min="4305" max="4306" width="11" style="5" customWidth="1"/>
    <col min="4307" max="4307" width="11.125" style="5" customWidth="1"/>
    <col min="4308" max="4309" width="11" style="5" customWidth="1"/>
    <col min="4310" max="4310" width="11.125" style="5" customWidth="1"/>
    <col min="4311" max="4312" width="12.25" style="5" customWidth="1"/>
    <col min="4313" max="4313" width="11.125" style="5" customWidth="1"/>
    <col min="4314" max="4316" width="12.375" style="5" customWidth="1"/>
    <col min="4317" max="4317" width="13.125" style="5" customWidth="1"/>
    <col min="4318" max="4320" width="12.375" style="5" customWidth="1"/>
    <col min="4321" max="4329" width="12.5" style="5" customWidth="1"/>
    <col min="4330" max="4330" width="13.125" style="5" customWidth="1"/>
    <col min="4331" max="4342" width="12.375" style="5" bestFit="1" customWidth="1"/>
    <col min="4343" max="4343" width="13.125" style="5" customWidth="1"/>
    <col min="4344" max="4344" width="12.375" style="5" bestFit="1" customWidth="1"/>
    <col min="4345" max="4348" width="9" style="5"/>
    <col min="4349" max="4349" width="16.875" style="5" customWidth="1"/>
    <col min="4350" max="4350" width="15.5" style="5" customWidth="1"/>
    <col min="4351" max="4365" width="12.125" style="5" customWidth="1"/>
    <col min="4366" max="4377" width="10.5" style="5" customWidth="1"/>
    <col min="4378" max="4378" width="12" style="5" customWidth="1"/>
    <col min="4379" max="4383" width="10.5" style="5" customWidth="1"/>
    <col min="4384" max="4390" width="10" style="5" customWidth="1"/>
    <col min="4391" max="4391" width="12.5" style="5" customWidth="1"/>
    <col min="4392" max="4403" width="10" style="5" customWidth="1"/>
    <col min="4404" max="4404" width="12.5" style="5" customWidth="1"/>
    <col min="4405" max="4416" width="10" style="5" customWidth="1"/>
    <col min="4417" max="4417" width="12.5" style="5" customWidth="1"/>
    <col min="4418" max="4418" width="10" style="5" customWidth="1"/>
    <col min="4419" max="4419" width="12" style="5" customWidth="1"/>
    <col min="4420" max="4429" width="10" style="5" customWidth="1"/>
    <col min="4430" max="4430" width="12.5" style="5" customWidth="1"/>
    <col min="4431" max="4442" width="10" style="5" customWidth="1"/>
    <col min="4443" max="4443" width="12.5" style="5" customWidth="1"/>
    <col min="4444" max="4455" width="10" style="5" customWidth="1"/>
    <col min="4456" max="4456" width="12.5" style="5" customWidth="1"/>
    <col min="4457" max="4468" width="10" style="5" customWidth="1"/>
    <col min="4469" max="4469" width="12.5" style="5" customWidth="1"/>
    <col min="4470" max="4481" width="10" style="5" customWidth="1"/>
    <col min="4482" max="4482" width="13.125" style="5" customWidth="1"/>
    <col min="4483" max="4494" width="10" style="5" customWidth="1"/>
    <col min="4495" max="4495" width="13.125" style="5" customWidth="1"/>
    <col min="4496" max="4507" width="10" style="5" customWidth="1"/>
    <col min="4508" max="4508" width="13.125" style="5" customWidth="1"/>
    <col min="4509" max="4520" width="10" style="5" customWidth="1"/>
    <col min="4521" max="4521" width="13.125" style="5" customWidth="1"/>
    <col min="4522" max="4533" width="10" style="5" customWidth="1"/>
    <col min="4534" max="4534" width="13.125" style="5" customWidth="1"/>
    <col min="4535" max="4546" width="10" style="5" customWidth="1"/>
    <col min="4547" max="4547" width="13.125" style="5" customWidth="1"/>
    <col min="4548" max="4559" width="10" style="5" customWidth="1"/>
    <col min="4560" max="4560" width="13.125" style="5" customWidth="1"/>
    <col min="4561" max="4562" width="11" style="5" customWidth="1"/>
    <col min="4563" max="4563" width="11.125" style="5" customWidth="1"/>
    <col min="4564" max="4565" width="11" style="5" customWidth="1"/>
    <col min="4566" max="4566" width="11.125" style="5" customWidth="1"/>
    <col min="4567" max="4568" width="12.25" style="5" customWidth="1"/>
    <col min="4569" max="4569" width="11.125" style="5" customWidth="1"/>
    <col min="4570" max="4572" width="12.375" style="5" customWidth="1"/>
    <col min="4573" max="4573" width="13.125" style="5" customWidth="1"/>
    <col min="4574" max="4576" width="12.375" style="5" customWidth="1"/>
    <col min="4577" max="4585" width="12.5" style="5" customWidth="1"/>
    <col min="4586" max="4586" width="13.125" style="5" customWidth="1"/>
    <col min="4587" max="4598" width="12.375" style="5" bestFit="1" customWidth="1"/>
    <col min="4599" max="4599" width="13.125" style="5" customWidth="1"/>
    <col min="4600" max="4600" width="12.375" style="5" bestFit="1" customWidth="1"/>
    <col min="4601" max="4604" width="9" style="5"/>
    <col min="4605" max="4605" width="16.875" style="5" customWidth="1"/>
    <col min="4606" max="4606" width="15.5" style="5" customWidth="1"/>
    <col min="4607" max="4621" width="12.125" style="5" customWidth="1"/>
    <col min="4622" max="4633" width="10.5" style="5" customWidth="1"/>
    <col min="4634" max="4634" width="12" style="5" customWidth="1"/>
    <col min="4635" max="4639" width="10.5" style="5" customWidth="1"/>
    <col min="4640" max="4646" width="10" style="5" customWidth="1"/>
    <col min="4647" max="4647" width="12.5" style="5" customWidth="1"/>
    <col min="4648" max="4659" width="10" style="5" customWidth="1"/>
    <col min="4660" max="4660" width="12.5" style="5" customWidth="1"/>
    <col min="4661" max="4672" width="10" style="5" customWidth="1"/>
    <col min="4673" max="4673" width="12.5" style="5" customWidth="1"/>
    <col min="4674" max="4674" width="10" style="5" customWidth="1"/>
    <col min="4675" max="4675" width="12" style="5" customWidth="1"/>
    <col min="4676" max="4685" width="10" style="5" customWidth="1"/>
    <col min="4686" max="4686" width="12.5" style="5" customWidth="1"/>
    <col min="4687" max="4698" width="10" style="5" customWidth="1"/>
    <col min="4699" max="4699" width="12.5" style="5" customWidth="1"/>
    <col min="4700" max="4711" width="10" style="5" customWidth="1"/>
    <col min="4712" max="4712" width="12.5" style="5" customWidth="1"/>
    <col min="4713" max="4724" width="10" style="5" customWidth="1"/>
    <col min="4725" max="4725" width="12.5" style="5" customWidth="1"/>
    <col min="4726" max="4737" width="10" style="5" customWidth="1"/>
    <col min="4738" max="4738" width="13.125" style="5" customWidth="1"/>
    <col min="4739" max="4750" width="10" style="5" customWidth="1"/>
    <col min="4751" max="4751" width="13.125" style="5" customWidth="1"/>
    <col min="4752" max="4763" width="10" style="5" customWidth="1"/>
    <col min="4764" max="4764" width="13.125" style="5" customWidth="1"/>
    <col min="4765" max="4776" width="10" style="5" customWidth="1"/>
    <col min="4777" max="4777" width="13.125" style="5" customWidth="1"/>
    <col min="4778" max="4789" width="10" style="5" customWidth="1"/>
    <col min="4790" max="4790" width="13.125" style="5" customWidth="1"/>
    <col min="4791" max="4802" width="10" style="5" customWidth="1"/>
    <col min="4803" max="4803" width="13.125" style="5" customWidth="1"/>
    <col min="4804" max="4815" width="10" style="5" customWidth="1"/>
    <col min="4816" max="4816" width="13.125" style="5" customWidth="1"/>
    <col min="4817" max="4818" width="11" style="5" customWidth="1"/>
    <col min="4819" max="4819" width="11.125" style="5" customWidth="1"/>
    <col min="4820" max="4821" width="11" style="5" customWidth="1"/>
    <col min="4822" max="4822" width="11.125" style="5" customWidth="1"/>
    <col min="4823" max="4824" width="12.25" style="5" customWidth="1"/>
    <col min="4825" max="4825" width="11.125" style="5" customWidth="1"/>
    <col min="4826" max="4828" width="12.375" style="5" customWidth="1"/>
    <col min="4829" max="4829" width="13.125" style="5" customWidth="1"/>
    <col min="4830" max="4832" width="12.375" style="5" customWidth="1"/>
    <col min="4833" max="4841" width="12.5" style="5" customWidth="1"/>
    <col min="4842" max="4842" width="13.125" style="5" customWidth="1"/>
    <col min="4843" max="4854" width="12.375" style="5" bestFit="1" customWidth="1"/>
    <col min="4855" max="4855" width="13.125" style="5" customWidth="1"/>
    <col min="4856" max="4856" width="12.375" style="5" bestFit="1" customWidth="1"/>
    <col min="4857" max="4860" width="9" style="5"/>
    <col min="4861" max="4861" width="16.875" style="5" customWidth="1"/>
    <col min="4862" max="4862" width="15.5" style="5" customWidth="1"/>
    <col min="4863" max="4877" width="12.125" style="5" customWidth="1"/>
    <col min="4878" max="4889" width="10.5" style="5" customWidth="1"/>
    <col min="4890" max="4890" width="12" style="5" customWidth="1"/>
    <col min="4891" max="4895" width="10.5" style="5" customWidth="1"/>
    <col min="4896" max="4902" width="10" style="5" customWidth="1"/>
    <col min="4903" max="4903" width="12.5" style="5" customWidth="1"/>
    <col min="4904" max="4915" width="10" style="5" customWidth="1"/>
    <col min="4916" max="4916" width="12.5" style="5" customWidth="1"/>
    <col min="4917" max="4928" width="10" style="5" customWidth="1"/>
    <col min="4929" max="4929" width="12.5" style="5" customWidth="1"/>
    <col min="4930" max="4930" width="10" style="5" customWidth="1"/>
    <col min="4931" max="4931" width="12" style="5" customWidth="1"/>
    <col min="4932" max="4941" width="10" style="5" customWidth="1"/>
    <col min="4942" max="4942" width="12.5" style="5" customWidth="1"/>
    <col min="4943" max="4954" width="10" style="5" customWidth="1"/>
    <col min="4955" max="4955" width="12.5" style="5" customWidth="1"/>
    <col min="4956" max="4967" width="10" style="5" customWidth="1"/>
    <col min="4968" max="4968" width="12.5" style="5" customWidth="1"/>
    <col min="4969" max="4980" width="10" style="5" customWidth="1"/>
    <col min="4981" max="4981" width="12.5" style="5" customWidth="1"/>
    <col min="4982" max="4993" width="10" style="5" customWidth="1"/>
    <col min="4994" max="4994" width="13.125" style="5" customWidth="1"/>
    <col min="4995" max="5006" width="10" style="5" customWidth="1"/>
    <col min="5007" max="5007" width="13.125" style="5" customWidth="1"/>
    <col min="5008" max="5019" width="10" style="5" customWidth="1"/>
    <col min="5020" max="5020" width="13.125" style="5" customWidth="1"/>
    <col min="5021" max="5032" width="10" style="5" customWidth="1"/>
    <col min="5033" max="5033" width="13.125" style="5" customWidth="1"/>
    <col min="5034" max="5045" width="10" style="5" customWidth="1"/>
    <col min="5046" max="5046" width="13.125" style="5" customWidth="1"/>
    <col min="5047" max="5058" width="10" style="5" customWidth="1"/>
    <col min="5059" max="5059" width="13.125" style="5" customWidth="1"/>
    <col min="5060" max="5071" width="10" style="5" customWidth="1"/>
    <col min="5072" max="5072" width="13.125" style="5" customWidth="1"/>
    <col min="5073" max="5074" width="11" style="5" customWidth="1"/>
    <col min="5075" max="5075" width="11.125" style="5" customWidth="1"/>
    <col min="5076" max="5077" width="11" style="5" customWidth="1"/>
    <col min="5078" max="5078" width="11.125" style="5" customWidth="1"/>
    <col min="5079" max="5080" width="12.25" style="5" customWidth="1"/>
    <col min="5081" max="5081" width="11.125" style="5" customWidth="1"/>
    <col min="5082" max="5084" width="12.375" style="5" customWidth="1"/>
    <col min="5085" max="5085" width="13.125" style="5" customWidth="1"/>
    <col min="5086" max="5088" width="12.375" style="5" customWidth="1"/>
    <col min="5089" max="5097" width="12.5" style="5" customWidth="1"/>
    <col min="5098" max="5098" width="13.125" style="5" customWidth="1"/>
    <col min="5099" max="5110" width="12.375" style="5" bestFit="1" customWidth="1"/>
    <col min="5111" max="5111" width="13.125" style="5" customWidth="1"/>
    <col min="5112" max="5112" width="12.375" style="5" bestFit="1" customWidth="1"/>
    <col min="5113" max="5116" width="9" style="5"/>
    <col min="5117" max="5117" width="16.875" style="5" customWidth="1"/>
    <col min="5118" max="5118" width="15.5" style="5" customWidth="1"/>
    <col min="5119" max="5133" width="12.125" style="5" customWidth="1"/>
    <col min="5134" max="5145" width="10.5" style="5" customWidth="1"/>
    <col min="5146" max="5146" width="12" style="5" customWidth="1"/>
    <col min="5147" max="5151" width="10.5" style="5" customWidth="1"/>
    <col min="5152" max="5158" width="10" style="5" customWidth="1"/>
    <col min="5159" max="5159" width="12.5" style="5" customWidth="1"/>
    <col min="5160" max="5171" width="10" style="5" customWidth="1"/>
    <col min="5172" max="5172" width="12.5" style="5" customWidth="1"/>
    <col min="5173" max="5184" width="10" style="5" customWidth="1"/>
    <col min="5185" max="5185" width="12.5" style="5" customWidth="1"/>
    <col min="5186" max="5186" width="10" style="5" customWidth="1"/>
    <col min="5187" max="5187" width="12" style="5" customWidth="1"/>
    <col min="5188" max="5197" width="10" style="5" customWidth="1"/>
    <col min="5198" max="5198" width="12.5" style="5" customWidth="1"/>
    <col min="5199" max="5210" width="10" style="5" customWidth="1"/>
    <col min="5211" max="5211" width="12.5" style="5" customWidth="1"/>
    <col min="5212" max="5223" width="10" style="5" customWidth="1"/>
    <col min="5224" max="5224" width="12.5" style="5" customWidth="1"/>
    <col min="5225" max="5236" width="10" style="5" customWidth="1"/>
    <col min="5237" max="5237" width="12.5" style="5" customWidth="1"/>
    <col min="5238" max="5249" width="10" style="5" customWidth="1"/>
    <col min="5250" max="5250" width="13.125" style="5" customWidth="1"/>
    <col min="5251" max="5262" width="10" style="5" customWidth="1"/>
    <col min="5263" max="5263" width="13.125" style="5" customWidth="1"/>
    <col min="5264" max="5275" width="10" style="5" customWidth="1"/>
    <col min="5276" max="5276" width="13.125" style="5" customWidth="1"/>
    <col min="5277" max="5288" width="10" style="5" customWidth="1"/>
    <col min="5289" max="5289" width="13.125" style="5" customWidth="1"/>
    <col min="5290" max="5301" width="10" style="5" customWidth="1"/>
    <col min="5302" max="5302" width="13.125" style="5" customWidth="1"/>
    <col min="5303" max="5314" width="10" style="5" customWidth="1"/>
    <col min="5315" max="5315" width="13.125" style="5" customWidth="1"/>
    <col min="5316" max="5327" width="10" style="5" customWidth="1"/>
    <col min="5328" max="5328" width="13.125" style="5" customWidth="1"/>
    <col min="5329" max="5330" width="11" style="5" customWidth="1"/>
    <col min="5331" max="5331" width="11.125" style="5" customWidth="1"/>
    <col min="5332" max="5333" width="11" style="5" customWidth="1"/>
    <col min="5334" max="5334" width="11.125" style="5" customWidth="1"/>
    <col min="5335" max="5336" width="12.25" style="5" customWidth="1"/>
    <col min="5337" max="5337" width="11.125" style="5" customWidth="1"/>
    <col min="5338" max="5340" width="12.375" style="5" customWidth="1"/>
    <col min="5341" max="5341" width="13.125" style="5" customWidth="1"/>
    <col min="5342" max="5344" width="12.375" style="5" customWidth="1"/>
    <col min="5345" max="5353" width="12.5" style="5" customWidth="1"/>
    <col min="5354" max="5354" width="13.125" style="5" customWidth="1"/>
    <col min="5355" max="5366" width="12.375" style="5" bestFit="1" customWidth="1"/>
    <col min="5367" max="5367" width="13.125" style="5" customWidth="1"/>
    <col min="5368" max="5368" width="12.375" style="5" bestFit="1" customWidth="1"/>
    <col min="5369" max="5372" width="9" style="5"/>
    <col min="5373" max="5373" width="16.875" style="5" customWidth="1"/>
    <col min="5374" max="5374" width="15.5" style="5" customWidth="1"/>
    <col min="5375" max="5389" width="12.125" style="5" customWidth="1"/>
    <col min="5390" max="5401" width="10.5" style="5" customWidth="1"/>
    <col min="5402" max="5402" width="12" style="5" customWidth="1"/>
    <col min="5403" max="5407" width="10.5" style="5" customWidth="1"/>
    <col min="5408" max="5414" width="10" style="5" customWidth="1"/>
    <col min="5415" max="5415" width="12.5" style="5" customWidth="1"/>
    <col min="5416" max="5427" width="10" style="5" customWidth="1"/>
    <col min="5428" max="5428" width="12.5" style="5" customWidth="1"/>
    <col min="5429" max="5440" width="10" style="5" customWidth="1"/>
    <col min="5441" max="5441" width="12.5" style="5" customWidth="1"/>
    <col min="5442" max="5442" width="10" style="5" customWidth="1"/>
    <col min="5443" max="5443" width="12" style="5" customWidth="1"/>
    <col min="5444" max="5453" width="10" style="5" customWidth="1"/>
    <col min="5454" max="5454" width="12.5" style="5" customWidth="1"/>
    <col min="5455" max="5466" width="10" style="5" customWidth="1"/>
    <col min="5467" max="5467" width="12.5" style="5" customWidth="1"/>
    <col min="5468" max="5479" width="10" style="5" customWidth="1"/>
    <col min="5480" max="5480" width="12.5" style="5" customWidth="1"/>
    <col min="5481" max="5492" width="10" style="5" customWidth="1"/>
    <col min="5493" max="5493" width="12.5" style="5" customWidth="1"/>
    <col min="5494" max="5505" width="10" style="5" customWidth="1"/>
    <col min="5506" max="5506" width="13.125" style="5" customWidth="1"/>
    <col min="5507" max="5518" width="10" style="5" customWidth="1"/>
    <col min="5519" max="5519" width="13.125" style="5" customWidth="1"/>
    <col min="5520" max="5531" width="10" style="5" customWidth="1"/>
    <col min="5532" max="5532" width="13.125" style="5" customWidth="1"/>
    <col min="5533" max="5544" width="10" style="5" customWidth="1"/>
    <col min="5545" max="5545" width="13.125" style="5" customWidth="1"/>
    <col min="5546" max="5557" width="10" style="5" customWidth="1"/>
    <col min="5558" max="5558" width="13.125" style="5" customWidth="1"/>
    <col min="5559" max="5570" width="10" style="5" customWidth="1"/>
    <col min="5571" max="5571" width="13.125" style="5" customWidth="1"/>
    <col min="5572" max="5583" width="10" style="5" customWidth="1"/>
    <col min="5584" max="5584" width="13.125" style="5" customWidth="1"/>
    <col min="5585" max="5586" width="11" style="5" customWidth="1"/>
    <col min="5587" max="5587" width="11.125" style="5" customWidth="1"/>
    <col min="5588" max="5589" width="11" style="5" customWidth="1"/>
    <col min="5590" max="5590" width="11.125" style="5" customWidth="1"/>
    <col min="5591" max="5592" width="12.25" style="5" customWidth="1"/>
    <col min="5593" max="5593" width="11.125" style="5" customWidth="1"/>
    <col min="5594" max="5596" width="12.375" style="5" customWidth="1"/>
    <col min="5597" max="5597" width="13.125" style="5" customWidth="1"/>
    <col min="5598" max="5600" width="12.375" style="5" customWidth="1"/>
    <col min="5601" max="5609" width="12.5" style="5" customWidth="1"/>
    <col min="5610" max="5610" width="13.125" style="5" customWidth="1"/>
    <col min="5611" max="5622" width="12.375" style="5" bestFit="1" customWidth="1"/>
    <col min="5623" max="5623" width="13.125" style="5" customWidth="1"/>
    <col min="5624" max="5624" width="12.375" style="5" bestFit="1" customWidth="1"/>
    <col min="5625" max="5628" width="9" style="5"/>
    <col min="5629" max="5629" width="16.875" style="5" customWidth="1"/>
    <col min="5630" max="5630" width="15.5" style="5" customWidth="1"/>
    <col min="5631" max="5645" width="12.125" style="5" customWidth="1"/>
    <col min="5646" max="5657" width="10.5" style="5" customWidth="1"/>
    <col min="5658" max="5658" width="12" style="5" customWidth="1"/>
    <col min="5659" max="5663" width="10.5" style="5" customWidth="1"/>
    <col min="5664" max="5670" width="10" style="5" customWidth="1"/>
    <col min="5671" max="5671" width="12.5" style="5" customWidth="1"/>
    <col min="5672" max="5683" width="10" style="5" customWidth="1"/>
    <col min="5684" max="5684" width="12.5" style="5" customWidth="1"/>
    <col min="5685" max="5696" width="10" style="5" customWidth="1"/>
    <col min="5697" max="5697" width="12.5" style="5" customWidth="1"/>
    <col min="5698" max="5698" width="10" style="5" customWidth="1"/>
    <col min="5699" max="5699" width="12" style="5" customWidth="1"/>
    <col min="5700" max="5709" width="10" style="5" customWidth="1"/>
    <col min="5710" max="5710" width="12.5" style="5" customWidth="1"/>
    <col min="5711" max="5722" width="10" style="5" customWidth="1"/>
    <col min="5723" max="5723" width="12.5" style="5" customWidth="1"/>
    <col min="5724" max="5735" width="10" style="5" customWidth="1"/>
    <col min="5736" max="5736" width="12.5" style="5" customWidth="1"/>
    <col min="5737" max="5748" width="10" style="5" customWidth="1"/>
    <col min="5749" max="5749" width="12.5" style="5" customWidth="1"/>
    <col min="5750" max="5761" width="10" style="5" customWidth="1"/>
    <col min="5762" max="5762" width="13.125" style="5" customWidth="1"/>
    <col min="5763" max="5774" width="10" style="5" customWidth="1"/>
    <col min="5775" max="5775" width="13.125" style="5" customWidth="1"/>
    <col min="5776" max="5787" width="10" style="5" customWidth="1"/>
    <col min="5788" max="5788" width="13.125" style="5" customWidth="1"/>
    <col min="5789" max="5800" width="10" style="5" customWidth="1"/>
    <col min="5801" max="5801" width="13.125" style="5" customWidth="1"/>
    <col min="5802" max="5813" width="10" style="5" customWidth="1"/>
    <col min="5814" max="5814" width="13.125" style="5" customWidth="1"/>
    <col min="5815" max="5826" width="10" style="5" customWidth="1"/>
    <col min="5827" max="5827" width="13.125" style="5" customWidth="1"/>
    <col min="5828" max="5839" width="10" style="5" customWidth="1"/>
    <col min="5840" max="5840" width="13.125" style="5" customWidth="1"/>
    <col min="5841" max="5842" width="11" style="5" customWidth="1"/>
    <col min="5843" max="5843" width="11.125" style="5" customWidth="1"/>
    <col min="5844" max="5845" width="11" style="5" customWidth="1"/>
    <col min="5846" max="5846" width="11.125" style="5" customWidth="1"/>
    <col min="5847" max="5848" width="12.25" style="5" customWidth="1"/>
    <col min="5849" max="5849" width="11.125" style="5" customWidth="1"/>
    <col min="5850" max="5852" width="12.375" style="5" customWidth="1"/>
    <col min="5853" max="5853" width="13.125" style="5" customWidth="1"/>
    <col min="5854" max="5856" width="12.375" style="5" customWidth="1"/>
    <col min="5857" max="5865" width="12.5" style="5" customWidth="1"/>
    <col min="5866" max="5866" width="13.125" style="5" customWidth="1"/>
    <col min="5867" max="5878" width="12.375" style="5" bestFit="1" customWidth="1"/>
    <col min="5879" max="5879" width="13.125" style="5" customWidth="1"/>
    <col min="5880" max="5880" width="12.375" style="5" bestFit="1" customWidth="1"/>
    <col min="5881" max="5884" width="9" style="5"/>
    <col min="5885" max="5885" width="16.875" style="5" customWidth="1"/>
    <col min="5886" max="5886" width="15.5" style="5" customWidth="1"/>
    <col min="5887" max="5901" width="12.125" style="5" customWidth="1"/>
    <col min="5902" max="5913" width="10.5" style="5" customWidth="1"/>
    <col min="5914" max="5914" width="12" style="5" customWidth="1"/>
    <col min="5915" max="5919" width="10.5" style="5" customWidth="1"/>
    <col min="5920" max="5926" width="10" style="5" customWidth="1"/>
    <col min="5927" max="5927" width="12.5" style="5" customWidth="1"/>
    <col min="5928" max="5939" width="10" style="5" customWidth="1"/>
    <col min="5940" max="5940" width="12.5" style="5" customWidth="1"/>
    <col min="5941" max="5952" width="10" style="5" customWidth="1"/>
    <col min="5953" max="5953" width="12.5" style="5" customWidth="1"/>
    <col min="5954" max="5954" width="10" style="5" customWidth="1"/>
    <col min="5955" max="5955" width="12" style="5" customWidth="1"/>
    <col min="5956" max="5965" width="10" style="5" customWidth="1"/>
    <col min="5966" max="5966" width="12.5" style="5" customWidth="1"/>
    <col min="5967" max="5978" width="10" style="5" customWidth="1"/>
    <col min="5979" max="5979" width="12.5" style="5" customWidth="1"/>
    <col min="5980" max="5991" width="10" style="5" customWidth="1"/>
    <col min="5992" max="5992" width="12.5" style="5" customWidth="1"/>
    <col min="5993" max="6004" width="10" style="5" customWidth="1"/>
    <col min="6005" max="6005" width="12.5" style="5" customWidth="1"/>
    <col min="6006" max="6017" width="10" style="5" customWidth="1"/>
    <col min="6018" max="6018" width="13.125" style="5" customWidth="1"/>
    <col min="6019" max="6030" width="10" style="5" customWidth="1"/>
    <col min="6031" max="6031" width="13.125" style="5" customWidth="1"/>
    <col min="6032" max="6043" width="10" style="5" customWidth="1"/>
    <col min="6044" max="6044" width="13.125" style="5" customWidth="1"/>
    <col min="6045" max="6056" width="10" style="5" customWidth="1"/>
    <col min="6057" max="6057" width="13.125" style="5" customWidth="1"/>
    <col min="6058" max="6069" width="10" style="5" customWidth="1"/>
    <col min="6070" max="6070" width="13.125" style="5" customWidth="1"/>
    <col min="6071" max="6082" width="10" style="5" customWidth="1"/>
    <col min="6083" max="6083" width="13.125" style="5" customWidth="1"/>
    <col min="6084" max="6095" width="10" style="5" customWidth="1"/>
    <col min="6096" max="6096" width="13.125" style="5" customWidth="1"/>
    <col min="6097" max="6098" width="11" style="5" customWidth="1"/>
    <col min="6099" max="6099" width="11.125" style="5" customWidth="1"/>
    <col min="6100" max="6101" width="11" style="5" customWidth="1"/>
    <col min="6102" max="6102" width="11.125" style="5" customWidth="1"/>
    <col min="6103" max="6104" width="12.25" style="5" customWidth="1"/>
    <col min="6105" max="6105" width="11.125" style="5" customWidth="1"/>
    <col min="6106" max="6108" width="12.375" style="5" customWidth="1"/>
    <col min="6109" max="6109" width="13.125" style="5" customWidth="1"/>
    <col min="6110" max="6112" width="12.375" style="5" customWidth="1"/>
    <col min="6113" max="6121" width="12.5" style="5" customWidth="1"/>
    <col min="6122" max="6122" width="13.125" style="5" customWidth="1"/>
    <col min="6123" max="6134" width="12.375" style="5" bestFit="1" customWidth="1"/>
    <col min="6135" max="6135" width="13.125" style="5" customWidth="1"/>
    <col min="6136" max="6136" width="12.375" style="5" bestFit="1" customWidth="1"/>
    <col min="6137" max="6140" width="9" style="5"/>
    <col min="6141" max="6141" width="16.875" style="5" customWidth="1"/>
    <col min="6142" max="6142" width="15.5" style="5" customWidth="1"/>
    <col min="6143" max="6157" width="12.125" style="5" customWidth="1"/>
    <col min="6158" max="6169" width="10.5" style="5" customWidth="1"/>
    <col min="6170" max="6170" width="12" style="5" customWidth="1"/>
    <col min="6171" max="6175" width="10.5" style="5" customWidth="1"/>
    <col min="6176" max="6182" width="10" style="5" customWidth="1"/>
    <col min="6183" max="6183" width="12.5" style="5" customWidth="1"/>
    <col min="6184" max="6195" width="10" style="5" customWidth="1"/>
    <col min="6196" max="6196" width="12.5" style="5" customWidth="1"/>
    <col min="6197" max="6208" width="10" style="5" customWidth="1"/>
    <col min="6209" max="6209" width="12.5" style="5" customWidth="1"/>
    <col min="6210" max="6210" width="10" style="5" customWidth="1"/>
    <col min="6211" max="6211" width="12" style="5" customWidth="1"/>
    <col min="6212" max="6221" width="10" style="5" customWidth="1"/>
    <col min="6222" max="6222" width="12.5" style="5" customWidth="1"/>
    <col min="6223" max="6234" width="10" style="5" customWidth="1"/>
    <col min="6235" max="6235" width="12.5" style="5" customWidth="1"/>
    <col min="6236" max="6247" width="10" style="5" customWidth="1"/>
    <col min="6248" max="6248" width="12.5" style="5" customWidth="1"/>
    <col min="6249" max="6260" width="10" style="5" customWidth="1"/>
    <col min="6261" max="6261" width="12.5" style="5" customWidth="1"/>
    <col min="6262" max="6273" width="10" style="5" customWidth="1"/>
    <col min="6274" max="6274" width="13.125" style="5" customWidth="1"/>
    <col min="6275" max="6286" width="10" style="5" customWidth="1"/>
    <col min="6287" max="6287" width="13.125" style="5" customWidth="1"/>
    <col min="6288" max="6299" width="10" style="5" customWidth="1"/>
    <col min="6300" max="6300" width="13.125" style="5" customWidth="1"/>
    <col min="6301" max="6312" width="10" style="5" customWidth="1"/>
    <col min="6313" max="6313" width="13.125" style="5" customWidth="1"/>
    <col min="6314" max="6325" width="10" style="5" customWidth="1"/>
    <col min="6326" max="6326" width="13.125" style="5" customWidth="1"/>
    <col min="6327" max="6338" width="10" style="5" customWidth="1"/>
    <col min="6339" max="6339" width="13.125" style="5" customWidth="1"/>
    <col min="6340" max="6351" width="10" style="5" customWidth="1"/>
    <col min="6352" max="6352" width="13.125" style="5" customWidth="1"/>
    <col min="6353" max="6354" width="11" style="5" customWidth="1"/>
    <col min="6355" max="6355" width="11.125" style="5" customWidth="1"/>
    <col min="6356" max="6357" width="11" style="5" customWidth="1"/>
    <col min="6358" max="6358" width="11.125" style="5" customWidth="1"/>
    <col min="6359" max="6360" width="12.25" style="5" customWidth="1"/>
    <col min="6361" max="6361" width="11.125" style="5" customWidth="1"/>
    <col min="6362" max="6364" width="12.375" style="5" customWidth="1"/>
    <col min="6365" max="6365" width="13.125" style="5" customWidth="1"/>
    <col min="6366" max="6368" width="12.375" style="5" customWidth="1"/>
    <col min="6369" max="6377" width="12.5" style="5" customWidth="1"/>
    <col min="6378" max="6378" width="13.125" style="5" customWidth="1"/>
    <col min="6379" max="6390" width="12.375" style="5" bestFit="1" customWidth="1"/>
    <col min="6391" max="6391" width="13.125" style="5" customWidth="1"/>
    <col min="6392" max="6392" width="12.375" style="5" bestFit="1" customWidth="1"/>
    <col min="6393" max="6396" width="9" style="5"/>
    <col min="6397" max="6397" width="16.875" style="5" customWidth="1"/>
    <col min="6398" max="6398" width="15.5" style="5" customWidth="1"/>
    <col min="6399" max="6413" width="12.125" style="5" customWidth="1"/>
    <col min="6414" max="6425" width="10.5" style="5" customWidth="1"/>
    <col min="6426" max="6426" width="12" style="5" customWidth="1"/>
    <col min="6427" max="6431" width="10.5" style="5" customWidth="1"/>
    <col min="6432" max="6438" width="10" style="5" customWidth="1"/>
    <col min="6439" max="6439" width="12.5" style="5" customWidth="1"/>
    <col min="6440" max="6451" width="10" style="5" customWidth="1"/>
    <col min="6452" max="6452" width="12.5" style="5" customWidth="1"/>
    <col min="6453" max="6464" width="10" style="5" customWidth="1"/>
    <col min="6465" max="6465" width="12.5" style="5" customWidth="1"/>
    <col min="6466" max="6466" width="10" style="5" customWidth="1"/>
    <col min="6467" max="6467" width="12" style="5" customWidth="1"/>
    <col min="6468" max="6477" width="10" style="5" customWidth="1"/>
    <col min="6478" max="6478" width="12.5" style="5" customWidth="1"/>
    <col min="6479" max="6490" width="10" style="5" customWidth="1"/>
    <col min="6491" max="6491" width="12.5" style="5" customWidth="1"/>
    <col min="6492" max="6503" width="10" style="5" customWidth="1"/>
    <col min="6504" max="6504" width="12.5" style="5" customWidth="1"/>
    <col min="6505" max="6516" width="10" style="5" customWidth="1"/>
    <col min="6517" max="6517" width="12.5" style="5" customWidth="1"/>
    <col min="6518" max="6529" width="10" style="5" customWidth="1"/>
    <col min="6530" max="6530" width="13.125" style="5" customWidth="1"/>
    <col min="6531" max="6542" width="10" style="5" customWidth="1"/>
    <col min="6543" max="6543" width="13.125" style="5" customWidth="1"/>
    <col min="6544" max="6555" width="10" style="5" customWidth="1"/>
    <col min="6556" max="6556" width="13.125" style="5" customWidth="1"/>
    <col min="6557" max="6568" width="10" style="5" customWidth="1"/>
    <col min="6569" max="6569" width="13.125" style="5" customWidth="1"/>
    <col min="6570" max="6581" width="10" style="5" customWidth="1"/>
    <col min="6582" max="6582" width="13.125" style="5" customWidth="1"/>
    <col min="6583" max="6594" width="10" style="5" customWidth="1"/>
    <col min="6595" max="6595" width="13.125" style="5" customWidth="1"/>
    <col min="6596" max="6607" width="10" style="5" customWidth="1"/>
    <col min="6608" max="6608" width="13.125" style="5" customWidth="1"/>
    <col min="6609" max="6610" width="11" style="5" customWidth="1"/>
    <col min="6611" max="6611" width="11.125" style="5" customWidth="1"/>
    <col min="6612" max="6613" width="11" style="5" customWidth="1"/>
    <col min="6614" max="6614" width="11.125" style="5" customWidth="1"/>
    <col min="6615" max="6616" width="12.25" style="5" customWidth="1"/>
    <col min="6617" max="6617" width="11.125" style="5" customWidth="1"/>
    <col min="6618" max="6620" width="12.375" style="5" customWidth="1"/>
    <col min="6621" max="6621" width="13.125" style="5" customWidth="1"/>
    <col min="6622" max="6624" width="12.375" style="5" customWidth="1"/>
    <col min="6625" max="6633" width="12.5" style="5" customWidth="1"/>
    <col min="6634" max="6634" width="13.125" style="5" customWidth="1"/>
    <col min="6635" max="6646" width="12.375" style="5" bestFit="1" customWidth="1"/>
    <col min="6647" max="6647" width="13.125" style="5" customWidth="1"/>
    <col min="6648" max="6648" width="12.375" style="5" bestFit="1" customWidth="1"/>
    <col min="6649" max="6652" width="9" style="5"/>
    <col min="6653" max="6653" width="16.875" style="5" customWidth="1"/>
    <col min="6654" max="6654" width="15.5" style="5" customWidth="1"/>
    <col min="6655" max="6669" width="12.125" style="5" customWidth="1"/>
    <col min="6670" max="6681" width="10.5" style="5" customWidth="1"/>
    <col min="6682" max="6682" width="12" style="5" customWidth="1"/>
    <col min="6683" max="6687" width="10.5" style="5" customWidth="1"/>
    <col min="6688" max="6694" width="10" style="5" customWidth="1"/>
    <col min="6695" max="6695" width="12.5" style="5" customWidth="1"/>
    <col min="6696" max="6707" width="10" style="5" customWidth="1"/>
    <col min="6708" max="6708" width="12.5" style="5" customWidth="1"/>
    <col min="6709" max="6720" width="10" style="5" customWidth="1"/>
    <col min="6721" max="6721" width="12.5" style="5" customWidth="1"/>
    <col min="6722" max="6722" width="10" style="5" customWidth="1"/>
    <col min="6723" max="6723" width="12" style="5" customWidth="1"/>
    <col min="6724" max="6733" width="10" style="5" customWidth="1"/>
    <col min="6734" max="6734" width="12.5" style="5" customWidth="1"/>
    <col min="6735" max="6746" width="10" style="5" customWidth="1"/>
    <col min="6747" max="6747" width="12.5" style="5" customWidth="1"/>
    <col min="6748" max="6759" width="10" style="5" customWidth="1"/>
    <col min="6760" max="6760" width="12.5" style="5" customWidth="1"/>
    <col min="6761" max="6772" width="10" style="5" customWidth="1"/>
    <col min="6773" max="6773" width="12.5" style="5" customWidth="1"/>
    <col min="6774" max="6785" width="10" style="5" customWidth="1"/>
    <col min="6786" max="6786" width="13.125" style="5" customWidth="1"/>
    <col min="6787" max="6798" width="10" style="5" customWidth="1"/>
    <col min="6799" max="6799" width="13.125" style="5" customWidth="1"/>
    <col min="6800" max="6811" width="10" style="5" customWidth="1"/>
    <col min="6812" max="6812" width="13.125" style="5" customWidth="1"/>
    <col min="6813" max="6824" width="10" style="5" customWidth="1"/>
    <col min="6825" max="6825" width="13.125" style="5" customWidth="1"/>
    <col min="6826" max="6837" width="10" style="5" customWidth="1"/>
    <col min="6838" max="6838" width="13.125" style="5" customWidth="1"/>
    <col min="6839" max="6850" width="10" style="5" customWidth="1"/>
    <col min="6851" max="6851" width="13.125" style="5" customWidth="1"/>
    <col min="6852" max="6863" width="10" style="5" customWidth="1"/>
    <col min="6864" max="6864" width="13.125" style="5" customWidth="1"/>
    <col min="6865" max="6866" width="11" style="5" customWidth="1"/>
    <col min="6867" max="6867" width="11.125" style="5" customWidth="1"/>
    <col min="6868" max="6869" width="11" style="5" customWidth="1"/>
    <col min="6870" max="6870" width="11.125" style="5" customWidth="1"/>
    <col min="6871" max="6872" width="12.25" style="5" customWidth="1"/>
    <col min="6873" max="6873" width="11.125" style="5" customWidth="1"/>
    <col min="6874" max="6876" width="12.375" style="5" customWidth="1"/>
    <col min="6877" max="6877" width="13.125" style="5" customWidth="1"/>
    <col min="6878" max="6880" width="12.375" style="5" customWidth="1"/>
    <col min="6881" max="6889" width="12.5" style="5" customWidth="1"/>
    <col min="6890" max="6890" width="13.125" style="5" customWidth="1"/>
    <col min="6891" max="6902" width="12.375" style="5" bestFit="1" customWidth="1"/>
    <col min="6903" max="6903" width="13.125" style="5" customWidth="1"/>
    <col min="6904" max="6904" width="12.375" style="5" bestFit="1" customWidth="1"/>
    <col min="6905" max="6908" width="9" style="5"/>
    <col min="6909" max="6909" width="16.875" style="5" customWidth="1"/>
    <col min="6910" max="6910" width="15.5" style="5" customWidth="1"/>
    <col min="6911" max="6925" width="12.125" style="5" customWidth="1"/>
    <col min="6926" max="6937" width="10.5" style="5" customWidth="1"/>
    <col min="6938" max="6938" width="12" style="5" customWidth="1"/>
    <col min="6939" max="6943" width="10.5" style="5" customWidth="1"/>
    <col min="6944" max="6950" width="10" style="5" customWidth="1"/>
    <col min="6951" max="6951" width="12.5" style="5" customWidth="1"/>
    <col min="6952" max="6963" width="10" style="5" customWidth="1"/>
    <col min="6964" max="6964" width="12.5" style="5" customWidth="1"/>
    <col min="6965" max="6976" width="10" style="5" customWidth="1"/>
    <col min="6977" max="6977" width="12.5" style="5" customWidth="1"/>
    <col min="6978" max="6978" width="10" style="5" customWidth="1"/>
    <col min="6979" max="6979" width="12" style="5" customWidth="1"/>
    <col min="6980" max="6989" width="10" style="5" customWidth="1"/>
    <col min="6990" max="6990" width="12.5" style="5" customWidth="1"/>
    <col min="6991" max="7002" width="10" style="5" customWidth="1"/>
    <col min="7003" max="7003" width="12.5" style="5" customWidth="1"/>
    <col min="7004" max="7015" width="10" style="5" customWidth="1"/>
    <col min="7016" max="7016" width="12.5" style="5" customWidth="1"/>
    <col min="7017" max="7028" width="10" style="5" customWidth="1"/>
    <col min="7029" max="7029" width="12.5" style="5" customWidth="1"/>
    <col min="7030" max="7041" width="10" style="5" customWidth="1"/>
    <col min="7042" max="7042" width="13.125" style="5" customWidth="1"/>
    <col min="7043" max="7054" width="10" style="5" customWidth="1"/>
    <col min="7055" max="7055" width="13.125" style="5" customWidth="1"/>
    <col min="7056" max="7067" width="10" style="5" customWidth="1"/>
    <col min="7068" max="7068" width="13.125" style="5" customWidth="1"/>
    <col min="7069" max="7080" width="10" style="5" customWidth="1"/>
    <col min="7081" max="7081" width="13.125" style="5" customWidth="1"/>
    <col min="7082" max="7093" width="10" style="5" customWidth="1"/>
    <col min="7094" max="7094" width="13.125" style="5" customWidth="1"/>
    <col min="7095" max="7106" width="10" style="5" customWidth="1"/>
    <col min="7107" max="7107" width="13.125" style="5" customWidth="1"/>
    <col min="7108" max="7119" width="10" style="5" customWidth="1"/>
    <col min="7120" max="7120" width="13.125" style="5" customWidth="1"/>
    <col min="7121" max="7122" width="11" style="5" customWidth="1"/>
    <col min="7123" max="7123" width="11.125" style="5" customWidth="1"/>
    <col min="7124" max="7125" width="11" style="5" customWidth="1"/>
    <col min="7126" max="7126" width="11.125" style="5" customWidth="1"/>
    <col min="7127" max="7128" width="12.25" style="5" customWidth="1"/>
    <col min="7129" max="7129" width="11.125" style="5" customWidth="1"/>
    <col min="7130" max="7132" width="12.375" style="5" customWidth="1"/>
    <col min="7133" max="7133" width="13.125" style="5" customWidth="1"/>
    <col min="7134" max="7136" width="12.375" style="5" customWidth="1"/>
    <col min="7137" max="7145" width="12.5" style="5" customWidth="1"/>
    <col min="7146" max="7146" width="13.125" style="5" customWidth="1"/>
    <col min="7147" max="7158" width="12.375" style="5" bestFit="1" customWidth="1"/>
    <col min="7159" max="7159" width="13.125" style="5" customWidth="1"/>
    <col min="7160" max="7160" width="12.375" style="5" bestFit="1" customWidth="1"/>
    <col min="7161" max="7164" width="9" style="5"/>
    <col min="7165" max="7165" width="16.875" style="5" customWidth="1"/>
    <col min="7166" max="7166" width="15.5" style="5" customWidth="1"/>
    <col min="7167" max="7181" width="12.125" style="5" customWidth="1"/>
    <col min="7182" max="7193" width="10.5" style="5" customWidth="1"/>
    <col min="7194" max="7194" width="12" style="5" customWidth="1"/>
    <col min="7195" max="7199" width="10.5" style="5" customWidth="1"/>
    <col min="7200" max="7206" width="10" style="5" customWidth="1"/>
    <col min="7207" max="7207" width="12.5" style="5" customWidth="1"/>
    <col min="7208" max="7219" width="10" style="5" customWidth="1"/>
    <col min="7220" max="7220" width="12.5" style="5" customWidth="1"/>
    <col min="7221" max="7232" width="10" style="5" customWidth="1"/>
    <col min="7233" max="7233" width="12.5" style="5" customWidth="1"/>
    <col min="7234" max="7234" width="10" style="5" customWidth="1"/>
    <col min="7235" max="7235" width="12" style="5" customWidth="1"/>
    <col min="7236" max="7245" width="10" style="5" customWidth="1"/>
    <col min="7246" max="7246" width="12.5" style="5" customWidth="1"/>
    <col min="7247" max="7258" width="10" style="5" customWidth="1"/>
    <col min="7259" max="7259" width="12.5" style="5" customWidth="1"/>
    <col min="7260" max="7271" width="10" style="5" customWidth="1"/>
    <col min="7272" max="7272" width="12.5" style="5" customWidth="1"/>
    <col min="7273" max="7284" width="10" style="5" customWidth="1"/>
    <col min="7285" max="7285" width="12.5" style="5" customWidth="1"/>
    <col min="7286" max="7297" width="10" style="5" customWidth="1"/>
    <col min="7298" max="7298" width="13.125" style="5" customWidth="1"/>
    <col min="7299" max="7310" width="10" style="5" customWidth="1"/>
    <col min="7311" max="7311" width="13.125" style="5" customWidth="1"/>
    <col min="7312" max="7323" width="10" style="5" customWidth="1"/>
    <col min="7324" max="7324" width="13.125" style="5" customWidth="1"/>
    <col min="7325" max="7336" width="10" style="5" customWidth="1"/>
    <col min="7337" max="7337" width="13.125" style="5" customWidth="1"/>
    <col min="7338" max="7349" width="10" style="5" customWidth="1"/>
    <col min="7350" max="7350" width="13.125" style="5" customWidth="1"/>
    <col min="7351" max="7362" width="10" style="5" customWidth="1"/>
    <col min="7363" max="7363" width="13.125" style="5" customWidth="1"/>
    <col min="7364" max="7375" width="10" style="5" customWidth="1"/>
    <col min="7376" max="7376" width="13.125" style="5" customWidth="1"/>
    <col min="7377" max="7378" width="11" style="5" customWidth="1"/>
    <col min="7379" max="7379" width="11.125" style="5" customWidth="1"/>
    <col min="7380" max="7381" width="11" style="5" customWidth="1"/>
    <col min="7382" max="7382" width="11.125" style="5" customWidth="1"/>
    <col min="7383" max="7384" width="12.25" style="5" customWidth="1"/>
    <col min="7385" max="7385" width="11.125" style="5" customWidth="1"/>
    <col min="7386" max="7388" width="12.375" style="5" customWidth="1"/>
    <col min="7389" max="7389" width="13.125" style="5" customWidth="1"/>
    <col min="7390" max="7392" width="12.375" style="5" customWidth="1"/>
    <col min="7393" max="7401" width="12.5" style="5" customWidth="1"/>
    <col min="7402" max="7402" width="13.125" style="5" customWidth="1"/>
    <col min="7403" max="7414" width="12.375" style="5" bestFit="1" customWidth="1"/>
    <col min="7415" max="7415" width="13.125" style="5" customWidth="1"/>
    <col min="7416" max="7416" width="12.375" style="5" bestFit="1" customWidth="1"/>
    <col min="7417" max="7420" width="9" style="5"/>
    <col min="7421" max="7421" width="16.875" style="5" customWidth="1"/>
    <col min="7422" max="7422" width="15.5" style="5" customWidth="1"/>
    <col min="7423" max="7437" width="12.125" style="5" customWidth="1"/>
    <col min="7438" max="7449" width="10.5" style="5" customWidth="1"/>
    <col min="7450" max="7450" width="12" style="5" customWidth="1"/>
    <col min="7451" max="7455" width="10.5" style="5" customWidth="1"/>
    <col min="7456" max="7462" width="10" style="5" customWidth="1"/>
    <col min="7463" max="7463" width="12.5" style="5" customWidth="1"/>
    <col min="7464" max="7475" width="10" style="5" customWidth="1"/>
    <col min="7476" max="7476" width="12.5" style="5" customWidth="1"/>
    <col min="7477" max="7488" width="10" style="5" customWidth="1"/>
    <col min="7489" max="7489" width="12.5" style="5" customWidth="1"/>
    <col min="7490" max="7490" width="10" style="5" customWidth="1"/>
    <col min="7491" max="7491" width="12" style="5" customWidth="1"/>
    <col min="7492" max="7501" width="10" style="5" customWidth="1"/>
    <col min="7502" max="7502" width="12.5" style="5" customWidth="1"/>
    <col min="7503" max="7514" width="10" style="5" customWidth="1"/>
    <col min="7515" max="7515" width="12.5" style="5" customWidth="1"/>
    <col min="7516" max="7527" width="10" style="5" customWidth="1"/>
    <col min="7528" max="7528" width="12.5" style="5" customWidth="1"/>
    <col min="7529" max="7540" width="10" style="5" customWidth="1"/>
    <col min="7541" max="7541" width="12.5" style="5" customWidth="1"/>
    <col min="7542" max="7553" width="10" style="5" customWidth="1"/>
    <col min="7554" max="7554" width="13.125" style="5" customWidth="1"/>
    <col min="7555" max="7566" width="10" style="5" customWidth="1"/>
    <col min="7567" max="7567" width="13.125" style="5" customWidth="1"/>
    <col min="7568" max="7579" width="10" style="5" customWidth="1"/>
    <col min="7580" max="7580" width="13.125" style="5" customWidth="1"/>
    <col min="7581" max="7592" width="10" style="5" customWidth="1"/>
    <col min="7593" max="7593" width="13.125" style="5" customWidth="1"/>
    <col min="7594" max="7605" width="10" style="5" customWidth="1"/>
    <col min="7606" max="7606" width="13.125" style="5" customWidth="1"/>
    <col min="7607" max="7618" width="10" style="5" customWidth="1"/>
    <col min="7619" max="7619" width="13.125" style="5" customWidth="1"/>
    <col min="7620" max="7631" width="10" style="5" customWidth="1"/>
    <col min="7632" max="7632" width="13.125" style="5" customWidth="1"/>
    <col min="7633" max="7634" width="11" style="5" customWidth="1"/>
    <col min="7635" max="7635" width="11.125" style="5" customWidth="1"/>
    <col min="7636" max="7637" width="11" style="5" customWidth="1"/>
    <col min="7638" max="7638" width="11.125" style="5" customWidth="1"/>
    <col min="7639" max="7640" width="12.25" style="5" customWidth="1"/>
    <col min="7641" max="7641" width="11.125" style="5" customWidth="1"/>
    <col min="7642" max="7644" width="12.375" style="5" customWidth="1"/>
    <col min="7645" max="7645" width="13.125" style="5" customWidth="1"/>
    <col min="7646" max="7648" width="12.375" style="5" customWidth="1"/>
    <col min="7649" max="7657" width="12.5" style="5" customWidth="1"/>
    <col min="7658" max="7658" width="13.125" style="5" customWidth="1"/>
    <col min="7659" max="7670" width="12.375" style="5" bestFit="1" customWidth="1"/>
    <col min="7671" max="7671" width="13.125" style="5" customWidth="1"/>
    <col min="7672" max="7672" width="12.375" style="5" bestFit="1" customWidth="1"/>
    <col min="7673" max="7676" width="9" style="5"/>
    <col min="7677" max="7677" width="16.875" style="5" customWidth="1"/>
    <col min="7678" max="7678" width="15.5" style="5" customWidth="1"/>
    <col min="7679" max="7693" width="12.125" style="5" customWidth="1"/>
    <col min="7694" max="7705" width="10.5" style="5" customWidth="1"/>
    <col min="7706" max="7706" width="12" style="5" customWidth="1"/>
    <col min="7707" max="7711" width="10.5" style="5" customWidth="1"/>
    <col min="7712" max="7718" width="10" style="5" customWidth="1"/>
    <col min="7719" max="7719" width="12.5" style="5" customWidth="1"/>
    <col min="7720" max="7731" width="10" style="5" customWidth="1"/>
    <col min="7732" max="7732" width="12.5" style="5" customWidth="1"/>
    <col min="7733" max="7744" width="10" style="5" customWidth="1"/>
    <col min="7745" max="7745" width="12.5" style="5" customWidth="1"/>
    <col min="7746" max="7746" width="10" style="5" customWidth="1"/>
    <col min="7747" max="7747" width="12" style="5" customWidth="1"/>
    <col min="7748" max="7757" width="10" style="5" customWidth="1"/>
    <col min="7758" max="7758" width="12.5" style="5" customWidth="1"/>
    <col min="7759" max="7770" width="10" style="5" customWidth="1"/>
    <col min="7771" max="7771" width="12.5" style="5" customWidth="1"/>
    <col min="7772" max="7783" width="10" style="5" customWidth="1"/>
    <col min="7784" max="7784" width="12.5" style="5" customWidth="1"/>
    <col min="7785" max="7796" width="10" style="5" customWidth="1"/>
    <col min="7797" max="7797" width="12.5" style="5" customWidth="1"/>
    <col min="7798" max="7809" width="10" style="5" customWidth="1"/>
    <col min="7810" max="7810" width="13.125" style="5" customWidth="1"/>
    <col min="7811" max="7822" width="10" style="5" customWidth="1"/>
    <col min="7823" max="7823" width="13.125" style="5" customWidth="1"/>
    <col min="7824" max="7835" width="10" style="5" customWidth="1"/>
    <col min="7836" max="7836" width="13.125" style="5" customWidth="1"/>
    <col min="7837" max="7848" width="10" style="5" customWidth="1"/>
    <col min="7849" max="7849" width="13.125" style="5" customWidth="1"/>
    <col min="7850" max="7861" width="10" style="5" customWidth="1"/>
    <col min="7862" max="7862" width="13.125" style="5" customWidth="1"/>
    <col min="7863" max="7874" width="10" style="5" customWidth="1"/>
    <col min="7875" max="7875" width="13.125" style="5" customWidth="1"/>
    <col min="7876" max="7887" width="10" style="5" customWidth="1"/>
    <col min="7888" max="7888" width="13.125" style="5" customWidth="1"/>
    <col min="7889" max="7890" width="11" style="5" customWidth="1"/>
    <col min="7891" max="7891" width="11.125" style="5" customWidth="1"/>
    <col min="7892" max="7893" width="11" style="5" customWidth="1"/>
    <col min="7894" max="7894" width="11.125" style="5" customWidth="1"/>
    <col min="7895" max="7896" width="12.25" style="5" customWidth="1"/>
    <col min="7897" max="7897" width="11.125" style="5" customWidth="1"/>
    <col min="7898" max="7900" width="12.375" style="5" customWidth="1"/>
    <col min="7901" max="7901" width="13.125" style="5" customWidth="1"/>
    <col min="7902" max="7904" width="12.375" style="5" customWidth="1"/>
    <col min="7905" max="7913" width="12.5" style="5" customWidth="1"/>
    <col min="7914" max="7914" width="13.125" style="5" customWidth="1"/>
    <col min="7915" max="7926" width="12.375" style="5" bestFit="1" customWidth="1"/>
    <col min="7927" max="7927" width="13.125" style="5" customWidth="1"/>
    <col min="7928" max="7928" width="12.375" style="5" bestFit="1" customWidth="1"/>
    <col min="7929" max="7932" width="9" style="5"/>
    <col min="7933" max="7933" width="16.875" style="5" customWidth="1"/>
    <col min="7934" max="7934" width="15.5" style="5" customWidth="1"/>
    <col min="7935" max="7949" width="12.125" style="5" customWidth="1"/>
    <col min="7950" max="7961" width="10.5" style="5" customWidth="1"/>
    <col min="7962" max="7962" width="12" style="5" customWidth="1"/>
    <col min="7963" max="7967" width="10.5" style="5" customWidth="1"/>
    <col min="7968" max="7974" width="10" style="5" customWidth="1"/>
    <col min="7975" max="7975" width="12.5" style="5" customWidth="1"/>
    <col min="7976" max="7987" width="10" style="5" customWidth="1"/>
    <col min="7988" max="7988" width="12.5" style="5" customWidth="1"/>
    <col min="7989" max="8000" width="10" style="5" customWidth="1"/>
    <col min="8001" max="8001" width="12.5" style="5" customWidth="1"/>
    <col min="8002" max="8002" width="10" style="5" customWidth="1"/>
    <col min="8003" max="8003" width="12" style="5" customWidth="1"/>
    <col min="8004" max="8013" width="10" style="5" customWidth="1"/>
    <col min="8014" max="8014" width="12.5" style="5" customWidth="1"/>
    <col min="8015" max="8026" width="10" style="5" customWidth="1"/>
    <col min="8027" max="8027" width="12.5" style="5" customWidth="1"/>
    <col min="8028" max="8039" width="10" style="5" customWidth="1"/>
    <col min="8040" max="8040" width="12.5" style="5" customWidth="1"/>
    <col min="8041" max="8052" width="10" style="5" customWidth="1"/>
    <col min="8053" max="8053" width="12.5" style="5" customWidth="1"/>
    <col min="8054" max="8065" width="10" style="5" customWidth="1"/>
    <col min="8066" max="8066" width="13.125" style="5" customWidth="1"/>
    <col min="8067" max="8078" width="10" style="5" customWidth="1"/>
    <col min="8079" max="8079" width="13.125" style="5" customWidth="1"/>
    <col min="8080" max="8091" width="10" style="5" customWidth="1"/>
    <col min="8092" max="8092" width="13.125" style="5" customWidth="1"/>
    <col min="8093" max="8104" width="10" style="5" customWidth="1"/>
    <col min="8105" max="8105" width="13.125" style="5" customWidth="1"/>
    <col min="8106" max="8117" width="10" style="5" customWidth="1"/>
    <col min="8118" max="8118" width="13.125" style="5" customWidth="1"/>
    <col min="8119" max="8130" width="10" style="5" customWidth="1"/>
    <col min="8131" max="8131" width="13.125" style="5" customWidth="1"/>
    <col min="8132" max="8143" width="10" style="5" customWidth="1"/>
    <col min="8144" max="8144" width="13.125" style="5" customWidth="1"/>
    <col min="8145" max="8146" width="11" style="5" customWidth="1"/>
    <col min="8147" max="8147" width="11.125" style="5" customWidth="1"/>
    <col min="8148" max="8149" width="11" style="5" customWidth="1"/>
    <col min="8150" max="8150" width="11.125" style="5" customWidth="1"/>
    <col min="8151" max="8152" width="12.25" style="5" customWidth="1"/>
    <col min="8153" max="8153" width="11.125" style="5" customWidth="1"/>
    <col min="8154" max="8156" width="12.375" style="5" customWidth="1"/>
    <col min="8157" max="8157" width="13.125" style="5" customWidth="1"/>
    <col min="8158" max="8160" width="12.375" style="5" customWidth="1"/>
    <col min="8161" max="8169" width="12.5" style="5" customWidth="1"/>
    <col min="8170" max="8170" width="13.125" style="5" customWidth="1"/>
    <col min="8171" max="8182" width="12.375" style="5" bestFit="1" customWidth="1"/>
    <col min="8183" max="8183" width="13.125" style="5" customWidth="1"/>
    <col min="8184" max="8184" width="12.375" style="5" bestFit="1" customWidth="1"/>
    <col min="8185" max="8188" width="9" style="5"/>
    <col min="8189" max="8189" width="16.875" style="5" customWidth="1"/>
    <col min="8190" max="8190" width="15.5" style="5" customWidth="1"/>
    <col min="8191" max="8205" width="12.125" style="5" customWidth="1"/>
    <col min="8206" max="8217" width="10.5" style="5" customWidth="1"/>
    <col min="8218" max="8218" width="12" style="5" customWidth="1"/>
    <col min="8219" max="8223" width="10.5" style="5" customWidth="1"/>
    <col min="8224" max="8230" width="10" style="5" customWidth="1"/>
    <col min="8231" max="8231" width="12.5" style="5" customWidth="1"/>
    <col min="8232" max="8243" width="10" style="5" customWidth="1"/>
    <col min="8244" max="8244" width="12.5" style="5" customWidth="1"/>
    <col min="8245" max="8256" width="10" style="5" customWidth="1"/>
    <col min="8257" max="8257" width="12.5" style="5" customWidth="1"/>
    <col min="8258" max="8258" width="10" style="5" customWidth="1"/>
    <col min="8259" max="8259" width="12" style="5" customWidth="1"/>
    <col min="8260" max="8269" width="10" style="5" customWidth="1"/>
    <col min="8270" max="8270" width="12.5" style="5" customWidth="1"/>
    <col min="8271" max="8282" width="10" style="5" customWidth="1"/>
    <col min="8283" max="8283" width="12.5" style="5" customWidth="1"/>
    <col min="8284" max="8295" width="10" style="5" customWidth="1"/>
    <col min="8296" max="8296" width="12.5" style="5" customWidth="1"/>
    <col min="8297" max="8308" width="10" style="5" customWidth="1"/>
    <col min="8309" max="8309" width="12.5" style="5" customWidth="1"/>
    <col min="8310" max="8321" width="10" style="5" customWidth="1"/>
    <col min="8322" max="8322" width="13.125" style="5" customWidth="1"/>
    <col min="8323" max="8334" width="10" style="5" customWidth="1"/>
    <col min="8335" max="8335" width="13.125" style="5" customWidth="1"/>
    <col min="8336" max="8347" width="10" style="5" customWidth="1"/>
    <col min="8348" max="8348" width="13.125" style="5" customWidth="1"/>
    <col min="8349" max="8360" width="10" style="5" customWidth="1"/>
    <col min="8361" max="8361" width="13.125" style="5" customWidth="1"/>
    <col min="8362" max="8373" width="10" style="5" customWidth="1"/>
    <col min="8374" max="8374" width="13.125" style="5" customWidth="1"/>
    <col min="8375" max="8386" width="10" style="5" customWidth="1"/>
    <col min="8387" max="8387" width="13.125" style="5" customWidth="1"/>
    <col min="8388" max="8399" width="10" style="5" customWidth="1"/>
    <col min="8400" max="8400" width="13.125" style="5" customWidth="1"/>
    <col min="8401" max="8402" width="11" style="5" customWidth="1"/>
    <col min="8403" max="8403" width="11.125" style="5" customWidth="1"/>
    <col min="8404" max="8405" width="11" style="5" customWidth="1"/>
    <col min="8406" max="8406" width="11.125" style="5" customWidth="1"/>
    <col min="8407" max="8408" width="12.25" style="5" customWidth="1"/>
    <col min="8409" max="8409" width="11.125" style="5" customWidth="1"/>
    <col min="8410" max="8412" width="12.375" style="5" customWidth="1"/>
    <col min="8413" max="8413" width="13.125" style="5" customWidth="1"/>
    <col min="8414" max="8416" width="12.375" style="5" customWidth="1"/>
    <col min="8417" max="8425" width="12.5" style="5" customWidth="1"/>
    <col min="8426" max="8426" width="13.125" style="5" customWidth="1"/>
    <col min="8427" max="8438" width="12.375" style="5" bestFit="1" customWidth="1"/>
    <col min="8439" max="8439" width="13.125" style="5" customWidth="1"/>
    <col min="8440" max="8440" width="12.375" style="5" bestFit="1" customWidth="1"/>
    <col min="8441" max="8444" width="9" style="5"/>
    <col min="8445" max="8445" width="16.875" style="5" customWidth="1"/>
    <col min="8446" max="8446" width="15.5" style="5" customWidth="1"/>
    <col min="8447" max="8461" width="12.125" style="5" customWidth="1"/>
    <col min="8462" max="8473" width="10.5" style="5" customWidth="1"/>
    <col min="8474" max="8474" width="12" style="5" customWidth="1"/>
    <col min="8475" max="8479" width="10.5" style="5" customWidth="1"/>
    <col min="8480" max="8486" width="10" style="5" customWidth="1"/>
    <col min="8487" max="8487" width="12.5" style="5" customWidth="1"/>
    <col min="8488" max="8499" width="10" style="5" customWidth="1"/>
    <col min="8500" max="8500" width="12.5" style="5" customWidth="1"/>
    <col min="8501" max="8512" width="10" style="5" customWidth="1"/>
    <col min="8513" max="8513" width="12.5" style="5" customWidth="1"/>
    <col min="8514" max="8514" width="10" style="5" customWidth="1"/>
    <col min="8515" max="8515" width="12" style="5" customWidth="1"/>
    <col min="8516" max="8525" width="10" style="5" customWidth="1"/>
    <col min="8526" max="8526" width="12.5" style="5" customWidth="1"/>
    <col min="8527" max="8538" width="10" style="5" customWidth="1"/>
    <col min="8539" max="8539" width="12.5" style="5" customWidth="1"/>
    <col min="8540" max="8551" width="10" style="5" customWidth="1"/>
    <col min="8552" max="8552" width="12.5" style="5" customWidth="1"/>
    <col min="8553" max="8564" width="10" style="5" customWidth="1"/>
    <col min="8565" max="8565" width="12.5" style="5" customWidth="1"/>
    <col min="8566" max="8577" width="10" style="5" customWidth="1"/>
    <col min="8578" max="8578" width="13.125" style="5" customWidth="1"/>
    <col min="8579" max="8590" width="10" style="5" customWidth="1"/>
    <col min="8591" max="8591" width="13.125" style="5" customWidth="1"/>
    <col min="8592" max="8603" width="10" style="5" customWidth="1"/>
    <col min="8604" max="8604" width="13.125" style="5" customWidth="1"/>
    <col min="8605" max="8616" width="10" style="5" customWidth="1"/>
    <col min="8617" max="8617" width="13.125" style="5" customWidth="1"/>
    <col min="8618" max="8629" width="10" style="5" customWidth="1"/>
    <col min="8630" max="8630" width="13.125" style="5" customWidth="1"/>
    <col min="8631" max="8642" width="10" style="5" customWidth="1"/>
    <col min="8643" max="8643" width="13.125" style="5" customWidth="1"/>
    <col min="8644" max="8655" width="10" style="5" customWidth="1"/>
    <col min="8656" max="8656" width="13.125" style="5" customWidth="1"/>
    <col min="8657" max="8658" width="11" style="5" customWidth="1"/>
    <col min="8659" max="8659" width="11.125" style="5" customWidth="1"/>
    <col min="8660" max="8661" width="11" style="5" customWidth="1"/>
    <col min="8662" max="8662" width="11.125" style="5" customWidth="1"/>
    <col min="8663" max="8664" width="12.25" style="5" customWidth="1"/>
    <col min="8665" max="8665" width="11.125" style="5" customWidth="1"/>
    <col min="8666" max="8668" width="12.375" style="5" customWidth="1"/>
    <col min="8669" max="8669" width="13.125" style="5" customWidth="1"/>
    <col min="8670" max="8672" width="12.375" style="5" customWidth="1"/>
    <col min="8673" max="8681" width="12.5" style="5" customWidth="1"/>
    <col min="8682" max="8682" width="13.125" style="5" customWidth="1"/>
    <col min="8683" max="8694" width="12.375" style="5" bestFit="1" customWidth="1"/>
    <col min="8695" max="8695" width="13.125" style="5" customWidth="1"/>
    <col min="8696" max="8696" width="12.375" style="5" bestFit="1" customWidth="1"/>
    <col min="8697" max="8700" width="9" style="5"/>
    <col min="8701" max="8701" width="16.875" style="5" customWidth="1"/>
    <col min="8702" max="8702" width="15.5" style="5" customWidth="1"/>
    <col min="8703" max="8717" width="12.125" style="5" customWidth="1"/>
    <col min="8718" max="8729" width="10.5" style="5" customWidth="1"/>
    <col min="8730" max="8730" width="12" style="5" customWidth="1"/>
    <col min="8731" max="8735" width="10.5" style="5" customWidth="1"/>
    <col min="8736" max="8742" width="10" style="5" customWidth="1"/>
    <col min="8743" max="8743" width="12.5" style="5" customWidth="1"/>
    <col min="8744" max="8755" width="10" style="5" customWidth="1"/>
    <col min="8756" max="8756" width="12.5" style="5" customWidth="1"/>
    <col min="8757" max="8768" width="10" style="5" customWidth="1"/>
    <col min="8769" max="8769" width="12.5" style="5" customWidth="1"/>
    <col min="8770" max="8770" width="10" style="5" customWidth="1"/>
    <col min="8771" max="8771" width="12" style="5" customWidth="1"/>
    <col min="8772" max="8781" width="10" style="5" customWidth="1"/>
    <col min="8782" max="8782" width="12.5" style="5" customWidth="1"/>
    <col min="8783" max="8794" width="10" style="5" customWidth="1"/>
    <col min="8795" max="8795" width="12.5" style="5" customWidth="1"/>
    <col min="8796" max="8807" width="10" style="5" customWidth="1"/>
    <col min="8808" max="8808" width="12.5" style="5" customWidth="1"/>
    <col min="8809" max="8820" width="10" style="5" customWidth="1"/>
    <col min="8821" max="8821" width="12.5" style="5" customWidth="1"/>
    <col min="8822" max="8833" width="10" style="5" customWidth="1"/>
    <col min="8834" max="8834" width="13.125" style="5" customWidth="1"/>
    <col min="8835" max="8846" width="10" style="5" customWidth="1"/>
    <col min="8847" max="8847" width="13.125" style="5" customWidth="1"/>
    <col min="8848" max="8859" width="10" style="5" customWidth="1"/>
    <col min="8860" max="8860" width="13.125" style="5" customWidth="1"/>
    <col min="8861" max="8872" width="10" style="5" customWidth="1"/>
    <col min="8873" max="8873" width="13.125" style="5" customWidth="1"/>
    <col min="8874" max="8885" width="10" style="5" customWidth="1"/>
    <col min="8886" max="8886" width="13.125" style="5" customWidth="1"/>
    <col min="8887" max="8898" width="10" style="5" customWidth="1"/>
    <col min="8899" max="8899" width="13.125" style="5" customWidth="1"/>
    <col min="8900" max="8911" width="10" style="5" customWidth="1"/>
    <col min="8912" max="8912" width="13.125" style="5" customWidth="1"/>
    <col min="8913" max="8914" width="11" style="5" customWidth="1"/>
    <col min="8915" max="8915" width="11.125" style="5" customWidth="1"/>
    <col min="8916" max="8917" width="11" style="5" customWidth="1"/>
    <col min="8918" max="8918" width="11.125" style="5" customWidth="1"/>
    <col min="8919" max="8920" width="12.25" style="5" customWidth="1"/>
    <col min="8921" max="8921" width="11.125" style="5" customWidth="1"/>
    <col min="8922" max="8924" width="12.375" style="5" customWidth="1"/>
    <col min="8925" max="8925" width="13.125" style="5" customWidth="1"/>
    <col min="8926" max="8928" width="12.375" style="5" customWidth="1"/>
    <col min="8929" max="8937" width="12.5" style="5" customWidth="1"/>
    <col min="8938" max="8938" width="13.125" style="5" customWidth="1"/>
    <col min="8939" max="8950" width="12.375" style="5" bestFit="1" customWidth="1"/>
    <col min="8951" max="8951" width="13.125" style="5" customWidth="1"/>
    <col min="8952" max="8952" width="12.375" style="5" bestFit="1" customWidth="1"/>
    <col min="8953" max="8956" width="9" style="5"/>
    <col min="8957" max="8957" width="16.875" style="5" customWidth="1"/>
    <col min="8958" max="8958" width="15.5" style="5" customWidth="1"/>
    <col min="8959" max="8973" width="12.125" style="5" customWidth="1"/>
    <col min="8974" max="8985" width="10.5" style="5" customWidth="1"/>
    <col min="8986" max="8986" width="12" style="5" customWidth="1"/>
    <col min="8987" max="8991" width="10.5" style="5" customWidth="1"/>
    <col min="8992" max="8998" width="10" style="5" customWidth="1"/>
    <col min="8999" max="8999" width="12.5" style="5" customWidth="1"/>
    <col min="9000" max="9011" width="10" style="5" customWidth="1"/>
    <col min="9012" max="9012" width="12.5" style="5" customWidth="1"/>
    <col min="9013" max="9024" width="10" style="5" customWidth="1"/>
    <col min="9025" max="9025" width="12.5" style="5" customWidth="1"/>
    <col min="9026" max="9026" width="10" style="5" customWidth="1"/>
    <col min="9027" max="9027" width="12" style="5" customWidth="1"/>
    <col min="9028" max="9037" width="10" style="5" customWidth="1"/>
    <col min="9038" max="9038" width="12.5" style="5" customWidth="1"/>
    <col min="9039" max="9050" width="10" style="5" customWidth="1"/>
    <col min="9051" max="9051" width="12.5" style="5" customWidth="1"/>
    <col min="9052" max="9063" width="10" style="5" customWidth="1"/>
    <col min="9064" max="9064" width="12.5" style="5" customWidth="1"/>
    <col min="9065" max="9076" width="10" style="5" customWidth="1"/>
    <col min="9077" max="9077" width="12.5" style="5" customWidth="1"/>
    <col min="9078" max="9089" width="10" style="5" customWidth="1"/>
    <col min="9090" max="9090" width="13.125" style="5" customWidth="1"/>
    <col min="9091" max="9102" width="10" style="5" customWidth="1"/>
    <col min="9103" max="9103" width="13.125" style="5" customWidth="1"/>
    <col min="9104" max="9115" width="10" style="5" customWidth="1"/>
    <col min="9116" max="9116" width="13.125" style="5" customWidth="1"/>
    <col min="9117" max="9128" width="10" style="5" customWidth="1"/>
    <col min="9129" max="9129" width="13.125" style="5" customWidth="1"/>
    <col min="9130" max="9141" width="10" style="5" customWidth="1"/>
    <col min="9142" max="9142" width="13.125" style="5" customWidth="1"/>
    <col min="9143" max="9154" width="10" style="5" customWidth="1"/>
    <col min="9155" max="9155" width="13.125" style="5" customWidth="1"/>
    <col min="9156" max="9167" width="10" style="5" customWidth="1"/>
    <col min="9168" max="9168" width="13.125" style="5" customWidth="1"/>
    <col min="9169" max="9170" width="11" style="5" customWidth="1"/>
    <col min="9171" max="9171" width="11.125" style="5" customWidth="1"/>
    <col min="9172" max="9173" width="11" style="5" customWidth="1"/>
    <col min="9174" max="9174" width="11.125" style="5" customWidth="1"/>
    <col min="9175" max="9176" width="12.25" style="5" customWidth="1"/>
    <col min="9177" max="9177" width="11.125" style="5" customWidth="1"/>
    <col min="9178" max="9180" width="12.375" style="5" customWidth="1"/>
    <col min="9181" max="9181" width="13.125" style="5" customWidth="1"/>
    <col min="9182" max="9184" width="12.375" style="5" customWidth="1"/>
    <col min="9185" max="9193" width="12.5" style="5" customWidth="1"/>
    <col min="9194" max="9194" width="13.125" style="5" customWidth="1"/>
    <col min="9195" max="9206" width="12.375" style="5" bestFit="1" customWidth="1"/>
    <col min="9207" max="9207" width="13.125" style="5" customWidth="1"/>
    <col min="9208" max="9208" width="12.375" style="5" bestFit="1" customWidth="1"/>
    <col min="9209" max="9212" width="9" style="5"/>
    <col min="9213" max="9213" width="16.875" style="5" customWidth="1"/>
    <col min="9214" max="9214" width="15.5" style="5" customWidth="1"/>
    <col min="9215" max="9229" width="12.125" style="5" customWidth="1"/>
    <col min="9230" max="9241" width="10.5" style="5" customWidth="1"/>
    <col min="9242" max="9242" width="12" style="5" customWidth="1"/>
    <col min="9243" max="9247" width="10.5" style="5" customWidth="1"/>
    <col min="9248" max="9254" width="10" style="5" customWidth="1"/>
    <col min="9255" max="9255" width="12.5" style="5" customWidth="1"/>
    <col min="9256" max="9267" width="10" style="5" customWidth="1"/>
    <col min="9268" max="9268" width="12.5" style="5" customWidth="1"/>
    <col min="9269" max="9280" width="10" style="5" customWidth="1"/>
    <col min="9281" max="9281" width="12.5" style="5" customWidth="1"/>
    <col min="9282" max="9282" width="10" style="5" customWidth="1"/>
    <col min="9283" max="9283" width="12" style="5" customWidth="1"/>
    <col min="9284" max="9293" width="10" style="5" customWidth="1"/>
    <col min="9294" max="9294" width="12.5" style="5" customWidth="1"/>
    <col min="9295" max="9306" width="10" style="5" customWidth="1"/>
    <col min="9307" max="9307" width="12.5" style="5" customWidth="1"/>
    <col min="9308" max="9319" width="10" style="5" customWidth="1"/>
    <col min="9320" max="9320" width="12.5" style="5" customWidth="1"/>
    <col min="9321" max="9332" width="10" style="5" customWidth="1"/>
    <col min="9333" max="9333" width="12.5" style="5" customWidth="1"/>
    <col min="9334" max="9345" width="10" style="5" customWidth="1"/>
    <col min="9346" max="9346" width="13.125" style="5" customWidth="1"/>
    <col min="9347" max="9358" width="10" style="5" customWidth="1"/>
    <col min="9359" max="9359" width="13.125" style="5" customWidth="1"/>
    <col min="9360" max="9371" width="10" style="5" customWidth="1"/>
    <col min="9372" max="9372" width="13.125" style="5" customWidth="1"/>
    <col min="9373" max="9384" width="10" style="5" customWidth="1"/>
    <col min="9385" max="9385" width="13.125" style="5" customWidth="1"/>
    <col min="9386" max="9397" width="10" style="5" customWidth="1"/>
    <col min="9398" max="9398" width="13.125" style="5" customWidth="1"/>
    <col min="9399" max="9410" width="10" style="5" customWidth="1"/>
    <col min="9411" max="9411" width="13.125" style="5" customWidth="1"/>
    <col min="9412" max="9423" width="10" style="5" customWidth="1"/>
    <col min="9424" max="9424" width="13.125" style="5" customWidth="1"/>
    <col min="9425" max="9426" width="11" style="5" customWidth="1"/>
    <col min="9427" max="9427" width="11.125" style="5" customWidth="1"/>
    <col min="9428" max="9429" width="11" style="5" customWidth="1"/>
    <col min="9430" max="9430" width="11.125" style="5" customWidth="1"/>
    <col min="9431" max="9432" width="12.25" style="5" customWidth="1"/>
    <col min="9433" max="9433" width="11.125" style="5" customWidth="1"/>
    <col min="9434" max="9436" width="12.375" style="5" customWidth="1"/>
    <col min="9437" max="9437" width="13.125" style="5" customWidth="1"/>
    <col min="9438" max="9440" width="12.375" style="5" customWidth="1"/>
    <col min="9441" max="9449" width="12.5" style="5" customWidth="1"/>
    <col min="9450" max="9450" width="13.125" style="5" customWidth="1"/>
    <col min="9451" max="9462" width="12.375" style="5" bestFit="1" customWidth="1"/>
    <col min="9463" max="9463" width="13.125" style="5" customWidth="1"/>
    <col min="9464" max="9464" width="12.375" style="5" bestFit="1" customWidth="1"/>
    <col min="9465" max="9468" width="9" style="5"/>
    <col min="9469" max="9469" width="16.875" style="5" customWidth="1"/>
    <col min="9470" max="9470" width="15.5" style="5" customWidth="1"/>
    <col min="9471" max="9485" width="12.125" style="5" customWidth="1"/>
    <col min="9486" max="9497" width="10.5" style="5" customWidth="1"/>
    <col min="9498" max="9498" width="12" style="5" customWidth="1"/>
    <col min="9499" max="9503" width="10.5" style="5" customWidth="1"/>
    <col min="9504" max="9510" width="10" style="5" customWidth="1"/>
    <col min="9511" max="9511" width="12.5" style="5" customWidth="1"/>
    <col min="9512" max="9523" width="10" style="5" customWidth="1"/>
    <col min="9524" max="9524" width="12.5" style="5" customWidth="1"/>
    <col min="9525" max="9536" width="10" style="5" customWidth="1"/>
    <col min="9537" max="9537" width="12.5" style="5" customWidth="1"/>
    <col min="9538" max="9538" width="10" style="5" customWidth="1"/>
    <col min="9539" max="9539" width="12" style="5" customWidth="1"/>
    <col min="9540" max="9549" width="10" style="5" customWidth="1"/>
    <col min="9550" max="9550" width="12.5" style="5" customWidth="1"/>
    <col min="9551" max="9562" width="10" style="5" customWidth="1"/>
    <col min="9563" max="9563" width="12.5" style="5" customWidth="1"/>
    <col min="9564" max="9575" width="10" style="5" customWidth="1"/>
    <col min="9576" max="9576" width="12.5" style="5" customWidth="1"/>
    <col min="9577" max="9588" width="10" style="5" customWidth="1"/>
    <col min="9589" max="9589" width="12.5" style="5" customWidth="1"/>
    <col min="9590" max="9601" width="10" style="5" customWidth="1"/>
    <col min="9602" max="9602" width="13.125" style="5" customWidth="1"/>
    <col min="9603" max="9614" width="10" style="5" customWidth="1"/>
    <col min="9615" max="9615" width="13.125" style="5" customWidth="1"/>
    <col min="9616" max="9627" width="10" style="5" customWidth="1"/>
    <col min="9628" max="9628" width="13.125" style="5" customWidth="1"/>
    <col min="9629" max="9640" width="10" style="5" customWidth="1"/>
    <col min="9641" max="9641" width="13.125" style="5" customWidth="1"/>
    <col min="9642" max="9653" width="10" style="5" customWidth="1"/>
    <col min="9654" max="9654" width="13.125" style="5" customWidth="1"/>
    <col min="9655" max="9666" width="10" style="5" customWidth="1"/>
    <col min="9667" max="9667" width="13.125" style="5" customWidth="1"/>
    <col min="9668" max="9679" width="10" style="5" customWidth="1"/>
    <col min="9680" max="9680" width="13.125" style="5" customWidth="1"/>
    <col min="9681" max="9682" width="11" style="5" customWidth="1"/>
    <col min="9683" max="9683" width="11.125" style="5" customWidth="1"/>
    <col min="9684" max="9685" width="11" style="5" customWidth="1"/>
    <col min="9686" max="9686" width="11.125" style="5" customWidth="1"/>
    <col min="9687" max="9688" width="12.25" style="5" customWidth="1"/>
    <col min="9689" max="9689" width="11.125" style="5" customWidth="1"/>
    <col min="9690" max="9692" width="12.375" style="5" customWidth="1"/>
    <col min="9693" max="9693" width="13.125" style="5" customWidth="1"/>
    <col min="9694" max="9696" width="12.375" style="5" customWidth="1"/>
    <col min="9697" max="9705" width="12.5" style="5" customWidth="1"/>
    <col min="9706" max="9706" width="13.125" style="5" customWidth="1"/>
    <col min="9707" max="9718" width="12.375" style="5" bestFit="1" customWidth="1"/>
    <col min="9719" max="9719" width="13.125" style="5" customWidth="1"/>
    <col min="9720" max="9720" width="12.375" style="5" bestFit="1" customWidth="1"/>
    <col min="9721" max="9724" width="9" style="5"/>
    <col min="9725" max="9725" width="16.875" style="5" customWidth="1"/>
    <col min="9726" max="9726" width="15.5" style="5" customWidth="1"/>
    <col min="9727" max="9741" width="12.125" style="5" customWidth="1"/>
    <col min="9742" max="9753" width="10.5" style="5" customWidth="1"/>
    <col min="9754" max="9754" width="12" style="5" customWidth="1"/>
    <col min="9755" max="9759" width="10.5" style="5" customWidth="1"/>
    <col min="9760" max="9766" width="10" style="5" customWidth="1"/>
    <col min="9767" max="9767" width="12.5" style="5" customWidth="1"/>
    <col min="9768" max="9779" width="10" style="5" customWidth="1"/>
    <col min="9780" max="9780" width="12.5" style="5" customWidth="1"/>
    <col min="9781" max="9792" width="10" style="5" customWidth="1"/>
    <col min="9793" max="9793" width="12.5" style="5" customWidth="1"/>
    <col min="9794" max="9794" width="10" style="5" customWidth="1"/>
    <col min="9795" max="9795" width="12" style="5" customWidth="1"/>
    <col min="9796" max="9805" width="10" style="5" customWidth="1"/>
    <col min="9806" max="9806" width="12.5" style="5" customWidth="1"/>
    <col min="9807" max="9818" width="10" style="5" customWidth="1"/>
    <col min="9819" max="9819" width="12.5" style="5" customWidth="1"/>
    <col min="9820" max="9831" width="10" style="5" customWidth="1"/>
    <col min="9832" max="9832" width="12.5" style="5" customWidth="1"/>
    <col min="9833" max="9844" width="10" style="5" customWidth="1"/>
    <col min="9845" max="9845" width="12.5" style="5" customWidth="1"/>
    <col min="9846" max="9857" width="10" style="5" customWidth="1"/>
    <col min="9858" max="9858" width="13.125" style="5" customWidth="1"/>
    <col min="9859" max="9870" width="10" style="5" customWidth="1"/>
    <col min="9871" max="9871" width="13.125" style="5" customWidth="1"/>
    <col min="9872" max="9883" width="10" style="5" customWidth="1"/>
    <col min="9884" max="9884" width="13.125" style="5" customWidth="1"/>
    <col min="9885" max="9896" width="10" style="5" customWidth="1"/>
    <col min="9897" max="9897" width="13.125" style="5" customWidth="1"/>
    <col min="9898" max="9909" width="10" style="5" customWidth="1"/>
    <col min="9910" max="9910" width="13.125" style="5" customWidth="1"/>
    <col min="9911" max="9922" width="10" style="5" customWidth="1"/>
    <col min="9923" max="9923" width="13.125" style="5" customWidth="1"/>
    <col min="9924" max="9935" width="10" style="5" customWidth="1"/>
    <col min="9936" max="9936" width="13.125" style="5" customWidth="1"/>
    <col min="9937" max="9938" width="11" style="5" customWidth="1"/>
    <col min="9939" max="9939" width="11.125" style="5" customWidth="1"/>
    <col min="9940" max="9941" width="11" style="5" customWidth="1"/>
    <col min="9942" max="9942" width="11.125" style="5" customWidth="1"/>
    <col min="9943" max="9944" width="12.25" style="5" customWidth="1"/>
    <col min="9945" max="9945" width="11.125" style="5" customWidth="1"/>
    <col min="9946" max="9948" width="12.375" style="5" customWidth="1"/>
    <col min="9949" max="9949" width="13.125" style="5" customWidth="1"/>
    <col min="9950" max="9952" width="12.375" style="5" customWidth="1"/>
    <col min="9953" max="9961" width="12.5" style="5" customWidth="1"/>
    <col min="9962" max="9962" width="13.125" style="5" customWidth="1"/>
    <col min="9963" max="9974" width="12.375" style="5" bestFit="1" customWidth="1"/>
    <col min="9975" max="9975" width="13.125" style="5" customWidth="1"/>
    <col min="9976" max="9976" width="12.375" style="5" bestFit="1" customWidth="1"/>
    <col min="9977" max="9980" width="9" style="5"/>
    <col min="9981" max="9981" width="16.875" style="5" customWidth="1"/>
    <col min="9982" max="9982" width="15.5" style="5" customWidth="1"/>
    <col min="9983" max="9997" width="12.125" style="5" customWidth="1"/>
    <col min="9998" max="10009" width="10.5" style="5" customWidth="1"/>
    <col min="10010" max="10010" width="12" style="5" customWidth="1"/>
    <col min="10011" max="10015" width="10.5" style="5" customWidth="1"/>
    <col min="10016" max="10022" width="10" style="5" customWidth="1"/>
    <col min="10023" max="10023" width="12.5" style="5" customWidth="1"/>
    <col min="10024" max="10035" width="10" style="5" customWidth="1"/>
    <col min="10036" max="10036" width="12.5" style="5" customWidth="1"/>
    <col min="10037" max="10048" width="10" style="5" customWidth="1"/>
    <col min="10049" max="10049" width="12.5" style="5" customWidth="1"/>
    <col min="10050" max="10050" width="10" style="5" customWidth="1"/>
    <col min="10051" max="10051" width="12" style="5" customWidth="1"/>
    <col min="10052" max="10061" width="10" style="5" customWidth="1"/>
    <col min="10062" max="10062" width="12.5" style="5" customWidth="1"/>
    <col min="10063" max="10074" width="10" style="5" customWidth="1"/>
    <col min="10075" max="10075" width="12.5" style="5" customWidth="1"/>
    <col min="10076" max="10087" width="10" style="5" customWidth="1"/>
    <col min="10088" max="10088" width="12.5" style="5" customWidth="1"/>
    <col min="10089" max="10100" width="10" style="5" customWidth="1"/>
    <col min="10101" max="10101" width="12.5" style="5" customWidth="1"/>
    <col min="10102" max="10113" width="10" style="5" customWidth="1"/>
    <col min="10114" max="10114" width="13.125" style="5" customWidth="1"/>
    <col min="10115" max="10126" width="10" style="5" customWidth="1"/>
    <col min="10127" max="10127" width="13.125" style="5" customWidth="1"/>
    <col min="10128" max="10139" width="10" style="5" customWidth="1"/>
    <col min="10140" max="10140" width="13.125" style="5" customWidth="1"/>
    <col min="10141" max="10152" width="10" style="5" customWidth="1"/>
    <col min="10153" max="10153" width="13.125" style="5" customWidth="1"/>
    <col min="10154" max="10165" width="10" style="5" customWidth="1"/>
    <col min="10166" max="10166" width="13.125" style="5" customWidth="1"/>
    <col min="10167" max="10178" width="10" style="5" customWidth="1"/>
    <col min="10179" max="10179" width="13.125" style="5" customWidth="1"/>
    <col min="10180" max="10191" width="10" style="5" customWidth="1"/>
    <col min="10192" max="10192" width="13.125" style="5" customWidth="1"/>
    <col min="10193" max="10194" width="11" style="5" customWidth="1"/>
    <col min="10195" max="10195" width="11.125" style="5" customWidth="1"/>
    <col min="10196" max="10197" width="11" style="5" customWidth="1"/>
    <col min="10198" max="10198" width="11.125" style="5" customWidth="1"/>
    <col min="10199" max="10200" width="12.25" style="5" customWidth="1"/>
    <col min="10201" max="10201" width="11.125" style="5" customWidth="1"/>
    <col min="10202" max="10204" width="12.375" style="5" customWidth="1"/>
    <col min="10205" max="10205" width="13.125" style="5" customWidth="1"/>
    <col min="10206" max="10208" width="12.375" style="5" customWidth="1"/>
    <col min="10209" max="10217" width="12.5" style="5" customWidth="1"/>
    <col min="10218" max="10218" width="13.125" style="5" customWidth="1"/>
    <col min="10219" max="10230" width="12.375" style="5" bestFit="1" customWidth="1"/>
    <col min="10231" max="10231" width="13.125" style="5" customWidth="1"/>
    <col min="10232" max="10232" width="12.375" style="5" bestFit="1" customWidth="1"/>
    <col min="10233" max="10236" width="9" style="5"/>
    <col min="10237" max="10237" width="16.875" style="5" customWidth="1"/>
    <col min="10238" max="10238" width="15.5" style="5" customWidth="1"/>
    <col min="10239" max="10253" width="12.125" style="5" customWidth="1"/>
    <col min="10254" max="10265" width="10.5" style="5" customWidth="1"/>
    <col min="10266" max="10266" width="12" style="5" customWidth="1"/>
    <col min="10267" max="10271" width="10.5" style="5" customWidth="1"/>
    <col min="10272" max="10278" width="10" style="5" customWidth="1"/>
    <col min="10279" max="10279" width="12.5" style="5" customWidth="1"/>
    <col min="10280" max="10291" width="10" style="5" customWidth="1"/>
    <col min="10292" max="10292" width="12.5" style="5" customWidth="1"/>
    <col min="10293" max="10304" width="10" style="5" customWidth="1"/>
    <col min="10305" max="10305" width="12.5" style="5" customWidth="1"/>
    <col min="10306" max="10306" width="10" style="5" customWidth="1"/>
    <col min="10307" max="10307" width="12" style="5" customWidth="1"/>
    <col min="10308" max="10317" width="10" style="5" customWidth="1"/>
    <col min="10318" max="10318" width="12.5" style="5" customWidth="1"/>
    <col min="10319" max="10330" width="10" style="5" customWidth="1"/>
    <col min="10331" max="10331" width="12.5" style="5" customWidth="1"/>
    <col min="10332" max="10343" width="10" style="5" customWidth="1"/>
    <col min="10344" max="10344" width="12.5" style="5" customWidth="1"/>
    <col min="10345" max="10356" width="10" style="5" customWidth="1"/>
    <col min="10357" max="10357" width="12.5" style="5" customWidth="1"/>
    <col min="10358" max="10369" width="10" style="5" customWidth="1"/>
    <col min="10370" max="10370" width="13.125" style="5" customWidth="1"/>
    <col min="10371" max="10382" width="10" style="5" customWidth="1"/>
    <col min="10383" max="10383" width="13.125" style="5" customWidth="1"/>
    <col min="10384" max="10395" width="10" style="5" customWidth="1"/>
    <col min="10396" max="10396" width="13.125" style="5" customWidth="1"/>
    <col min="10397" max="10408" width="10" style="5" customWidth="1"/>
    <col min="10409" max="10409" width="13.125" style="5" customWidth="1"/>
    <col min="10410" max="10421" width="10" style="5" customWidth="1"/>
    <col min="10422" max="10422" width="13.125" style="5" customWidth="1"/>
    <col min="10423" max="10434" width="10" style="5" customWidth="1"/>
    <col min="10435" max="10435" width="13.125" style="5" customWidth="1"/>
    <col min="10436" max="10447" width="10" style="5" customWidth="1"/>
    <col min="10448" max="10448" width="13.125" style="5" customWidth="1"/>
    <col min="10449" max="10450" width="11" style="5" customWidth="1"/>
    <col min="10451" max="10451" width="11.125" style="5" customWidth="1"/>
    <col min="10452" max="10453" width="11" style="5" customWidth="1"/>
    <col min="10454" max="10454" width="11.125" style="5" customWidth="1"/>
    <col min="10455" max="10456" width="12.25" style="5" customWidth="1"/>
    <col min="10457" max="10457" width="11.125" style="5" customWidth="1"/>
    <col min="10458" max="10460" width="12.375" style="5" customWidth="1"/>
    <col min="10461" max="10461" width="13.125" style="5" customWidth="1"/>
    <col min="10462" max="10464" width="12.375" style="5" customWidth="1"/>
    <col min="10465" max="10473" width="12.5" style="5" customWidth="1"/>
    <col min="10474" max="10474" width="13.125" style="5" customWidth="1"/>
    <col min="10475" max="10486" width="12.375" style="5" bestFit="1" customWidth="1"/>
    <col min="10487" max="10487" width="13.125" style="5" customWidth="1"/>
    <col min="10488" max="10488" width="12.375" style="5" bestFit="1" customWidth="1"/>
    <col min="10489" max="10492" width="9" style="5"/>
    <col min="10493" max="10493" width="16.875" style="5" customWidth="1"/>
    <col min="10494" max="10494" width="15.5" style="5" customWidth="1"/>
    <col min="10495" max="10509" width="12.125" style="5" customWidth="1"/>
    <col min="10510" max="10521" width="10.5" style="5" customWidth="1"/>
    <col min="10522" max="10522" width="12" style="5" customWidth="1"/>
    <col min="10523" max="10527" width="10.5" style="5" customWidth="1"/>
    <col min="10528" max="10534" width="10" style="5" customWidth="1"/>
    <col min="10535" max="10535" width="12.5" style="5" customWidth="1"/>
    <col min="10536" max="10547" width="10" style="5" customWidth="1"/>
    <col min="10548" max="10548" width="12.5" style="5" customWidth="1"/>
    <col min="10549" max="10560" width="10" style="5" customWidth="1"/>
    <col min="10561" max="10561" width="12.5" style="5" customWidth="1"/>
    <col min="10562" max="10562" width="10" style="5" customWidth="1"/>
    <col min="10563" max="10563" width="12" style="5" customWidth="1"/>
    <col min="10564" max="10573" width="10" style="5" customWidth="1"/>
    <col min="10574" max="10574" width="12.5" style="5" customWidth="1"/>
    <col min="10575" max="10586" width="10" style="5" customWidth="1"/>
    <col min="10587" max="10587" width="12.5" style="5" customWidth="1"/>
    <col min="10588" max="10599" width="10" style="5" customWidth="1"/>
    <col min="10600" max="10600" width="12.5" style="5" customWidth="1"/>
    <col min="10601" max="10612" width="10" style="5" customWidth="1"/>
    <col min="10613" max="10613" width="12.5" style="5" customWidth="1"/>
    <col min="10614" max="10625" width="10" style="5" customWidth="1"/>
    <col min="10626" max="10626" width="13.125" style="5" customWidth="1"/>
    <col min="10627" max="10638" width="10" style="5" customWidth="1"/>
    <col min="10639" max="10639" width="13.125" style="5" customWidth="1"/>
    <col min="10640" max="10651" width="10" style="5" customWidth="1"/>
    <col min="10652" max="10652" width="13.125" style="5" customWidth="1"/>
    <col min="10653" max="10664" width="10" style="5" customWidth="1"/>
    <col min="10665" max="10665" width="13.125" style="5" customWidth="1"/>
    <col min="10666" max="10677" width="10" style="5" customWidth="1"/>
    <col min="10678" max="10678" width="13.125" style="5" customWidth="1"/>
    <col min="10679" max="10690" width="10" style="5" customWidth="1"/>
    <col min="10691" max="10691" width="13.125" style="5" customWidth="1"/>
    <col min="10692" max="10703" width="10" style="5" customWidth="1"/>
    <col min="10704" max="10704" width="13.125" style="5" customWidth="1"/>
    <col min="10705" max="10706" width="11" style="5" customWidth="1"/>
    <col min="10707" max="10707" width="11.125" style="5" customWidth="1"/>
    <col min="10708" max="10709" width="11" style="5" customWidth="1"/>
    <col min="10710" max="10710" width="11.125" style="5" customWidth="1"/>
    <col min="10711" max="10712" width="12.25" style="5" customWidth="1"/>
    <col min="10713" max="10713" width="11.125" style="5" customWidth="1"/>
    <col min="10714" max="10716" width="12.375" style="5" customWidth="1"/>
    <col min="10717" max="10717" width="13.125" style="5" customWidth="1"/>
    <col min="10718" max="10720" width="12.375" style="5" customWidth="1"/>
    <col min="10721" max="10729" width="12.5" style="5" customWidth="1"/>
    <col min="10730" max="10730" width="13.125" style="5" customWidth="1"/>
    <col min="10731" max="10742" width="12.375" style="5" bestFit="1" customWidth="1"/>
    <col min="10743" max="10743" width="13.125" style="5" customWidth="1"/>
    <col min="10744" max="10744" width="12.375" style="5" bestFit="1" customWidth="1"/>
    <col min="10745" max="10748" width="9" style="5"/>
    <col min="10749" max="10749" width="16.875" style="5" customWidth="1"/>
    <col min="10750" max="10750" width="15.5" style="5" customWidth="1"/>
    <col min="10751" max="10765" width="12.125" style="5" customWidth="1"/>
    <col min="10766" max="10777" width="10.5" style="5" customWidth="1"/>
    <col min="10778" max="10778" width="12" style="5" customWidth="1"/>
    <col min="10779" max="10783" width="10.5" style="5" customWidth="1"/>
    <col min="10784" max="10790" width="10" style="5" customWidth="1"/>
    <col min="10791" max="10791" width="12.5" style="5" customWidth="1"/>
    <col min="10792" max="10803" width="10" style="5" customWidth="1"/>
    <col min="10804" max="10804" width="12.5" style="5" customWidth="1"/>
    <col min="10805" max="10816" width="10" style="5" customWidth="1"/>
    <col min="10817" max="10817" width="12.5" style="5" customWidth="1"/>
    <col min="10818" max="10818" width="10" style="5" customWidth="1"/>
    <col min="10819" max="10819" width="12" style="5" customWidth="1"/>
    <col min="10820" max="10829" width="10" style="5" customWidth="1"/>
    <col min="10830" max="10830" width="12.5" style="5" customWidth="1"/>
    <col min="10831" max="10842" width="10" style="5" customWidth="1"/>
    <col min="10843" max="10843" width="12.5" style="5" customWidth="1"/>
    <col min="10844" max="10855" width="10" style="5" customWidth="1"/>
    <col min="10856" max="10856" width="12.5" style="5" customWidth="1"/>
    <col min="10857" max="10868" width="10" style="5" customWidth="1"/>
    <col min="10869" max="10869" width="12.5" style="5" customWidth="1"/>
    <col min="10870" max="10881" width="10" style="5" customWidth="1"/>
    <col min="10882" max="10882" width="13.125" style="5" customWidth="1"/>
    <col min="10883" max="10894" width="10" style="5" customWidth="1"/>
    <col min="10895" max="10895" width="13.125" style="5" customWidth="1"/>
    <col min="10896" max="10907" width="10" style="5" customWidth="1"/>
    <col min="10908" max="10908" width="13.125" style="5" customWidth="1"/>
    <col min="10909" max="10920" width="10" style="5" customWidth="1"/>
    <col min="10921" max="10921" width="13.125" style="5" customWidth="1"/>
    <col min="10922" max="10933" width="10" style="5" customWidth="1"/>
    <col min="10934" max="10934" width="13.125" style="5" customWidth="1"/>
    <col min="10935" max="10946" width="10" style="5" customWidth="1"/>
    <col min="10947" max="10947" width="13.125" style="5" customWidth="1"/>
    <col min="10948" max="10959" width="10" style="5" customWidth="1"/>
    <col min="10960" max="10960" width="13.125" style="5" customWidth="1"/>
    <col min="10961" max="10962" width="11" style="5" customWidth="1"/>
    <col min="10963" max="10963" width="11.125" style="5" customWidth="1"/>
    <col min="10964" max="10965" width="11" style="5" customWidth="1"/>
    <col min="10966" max="10966" width="11.125" style="5" customWidth="1"/>
    <col min="10967" max="10968" width="12.25" style="5" customWidth="1"/>
    <col min="10969" max="10969" width="11.125" style="5" customWidth="1"/>
    <col min="10970" max="10972" width="12.375" style="5" customWidth="1"/>
    <col min="10973" max="10973" width="13.125" style="5" customWidth="1"/>
    <col min="10974" max="10976" width="12.375" style="5" customWidth="1"/>
    <col min="10977" max="10985" width="12.5" style="5" customWidth="1"/>
    <col min="10986" max="10986" width="13.125" style="5" customWidth="1"/>
    <col min="10987" max="10998" width="12.375" style="5" bestFit="1" customWidth="1"/>
    <col min="10999" max="10999" width="13.125" style="5" customWidth="1"/>
    <col min="11000" max="11000" width="12.375" style="5" bestFit="1" customWidth="1"/>
    <col min="11001" max="11004" width="9" style="5"/>
    <col min="11005" max="11005" width="16.875" style="5" customWidth="1"/>
    <col min="11006" max="11006" width="15.5" style="5" customWidth="1"/>
    <col min="11007" max="11021" width="12.125" style="5" customWidth="1"/>
    <col min="11022" max="11033" width="10.5" style="5" customWidth="1"/>
    <col min="11034" max="11034" width="12" style="5" customWidth="1"/>
    <col min="11035" max="11039" width="10.5" style="5" customWidth="1"/>
    <col min="11040" max="11046" width="10" style="5" customWidth="1"/>
    <col min="11047" max="11047" width="12.5" style="5" customWidth="1"/>
    <col min="11048" max="11059" width="10" style="5" customWidth="1"/>
    <col min="11060" max="11060" width="12.5" style="5" customWidth="1"/>
    <col min="11061" max="11072" width="10" style="5" customWidth="1"/>
    <col min="11073" max="11073" width="12.5" style="5" customWidth="1"/>
    <col min="11074" max="11074" width="10" style="5" customWidth="1"/>
    <col min="11075" max="11075" width="12" style="5" customWidth="1"/>
    <col min="11076" max="11085" width="10" style="5" customWidth="1"/>
    <col min="11086" max="11086" width="12.5" style="5" customWidth="1"/>
    <col min="11087" max="11098" width="10" style="5" customWidth="1"/>
    <col min="11099" max="11099" width="12.5" style="5" customWidth="1"/>
    <col min="11100" max="11111" width="10" style="5" customWidth="1"/>
    <col min="11112" max="11112" width="12.5" style="5" customWidth="1"/>
    <col min="11113" max="11124" width="10" style="5" customWidth="1"/>
    <col min="11125" max="11125" width="12.5" style="5" customWidth="1"/>
    <col min="11126" max="11137" width="10" style="5" customWidth="1"/>
    <col min="11138" max="11138" width="13.125" style="5" customWidth="1"/>
    <col min="11139" max="11150" width="10" style="5" customWidth="1"/>
    <col min="11151" max="11151" width="13.125" style="5" customWidth="1"/>
    <col min="11152" max="11163" width="10" style="5" customWidth="1"/>
    <col min="11164" max="11164" width="13.125" style="5" customWidth="1"/>
    <col min="11165" max="11176" width="10" style="5" customWidth="1"/>
    <col min="11177" max="11177" width="13.125" style="5" customWidth="1"/>
    <col min="11178" max="11189" width="10" style="5" customWidth="1"/>
    <col min="11190" max="11190" width="13.125" style="5" customWidth="1"/>
    <col min="11191" max="11202" width="10" style="5" customWidth="1"/>
    <col min="11203" max="11203" width="13.125" style="5" customWidth="1"/>
    <col min="11204" max="11215" width="10" style="5" customWidth="1"/>
    <col min="11216" max="11216" width="13.125" style="5" customWidth="1"/>
    <col min="11217" max="11218" width="11" style="5" customWidth="1"/>
    <col min="11219" max="11219" width="11.125" style="5" customWidth="1"/>
    <col min="11220" max="11221" width="11" style="5" customWidth="1"/>
    <col min="11222" max="11222" width="11.125" style="5" customWidth="1"/>
    <col min="11223" max="11224" width="12.25" style="5" customWidth="1"/>
    <col min="11225" max="11225" width="11.125" style="5" customWidth="1"/>
    <col min="11226" max="11228" width="12.375" style="5" customWidth="1"/>
    <col min="11229" max="11229" width="13.125" style="5" customWidth="1"/>
    <col min="11230" max="11232" width="12.375" style="5" customWidth="1"/>
    <col min="11233" max="11241" width="12.5" style="5" customWidth="1"/>
    <col min="11242" max="11242" width="13.125" style="5" customWidth="1"/>
    <col min="11243" max="11254" width="12.375" style="5" bestFit="1" customWidth="1"/>
    <col min="11255" max="11255" width="13.125" style="5" customWidth="1"/>
    <col min="11256" max="11256" width="12.375" style="5" bestFit="1" customWidth="1"/>
    <col min="11257" max="11260" width="9" style="5"/>
    <col min="11261" max="11261" width="16.875" style="5" customWidth="1"/>
    <col min="11262" max="11262" width="15.5" style="5" customWidth="1"/>
    <col min="11263" max="11277" width="12.125" style="5" customWidth="1"/>
    <col min="11278" max="11289" width="10.5" style="5" customWidth="1"/>
    <col min="11290" max="11290" width="12" style="5" customWidth="1"/>
    <col min="11291" max="11295" width="10.5" style="5" customWidth="1"/>
    <col min="11296" max="11302" width="10" style="5" customWidth="1"/>
    <col min="11303" max="11303" width="12.5" style="5" customWidth="1"/>
    <col min="11304" max="11315" width="10" style="5" customWidth="1"/>
    <col min="11316" max="11316" width="12.5" style="5" customWidth="1"/>
    <col min="11317" max="11328" width="10" style="5" customWidth="1"/>
    <col min="11329" max="11329" width="12.5" style="5" customWidth="1"/>
    <col min="11330" max="11330" width="10" style="5" customWidth="1"/>
    <col min="11331" max="11331" width="12" style="5" customWidth="1"/>
    <col min="11332" max="11341" width="10" style="5" customWidth="1"/>
    <col min="11342" max="11342" width="12.5" style="5" customWidth="1"/>
    <col min="11343" max="11354" width="10" style="5" customWidth="1"/>
    <col min="11355" max="11355" width="12.5" style="5" customWidth="1"/>
    <col min="11356" max="11367" width="10" style="5" customWidth="1"/>
    <col min="11368" max="11368" width="12.5" style="5" customWidth="1"/>
    <col min="11369" max="11380" width="10" style="5" customWidth="1"/>
    <col min="11381" max="11381" width="12.5" style="5" customWidth="1"/>
    <col min="11382" max="11393" width="10" style="5" customWidth="1"/>
    <col min="11394" max="11394" width="13.125" style="5" customWidth="1"/>
    <col min="11395" max="11406" width="10" style="5" customWidth="1"/>
    <col min="11407" max="11407" width="13.125" style="5" customWidth="1"/>
    <col min="11408" max="11419" width="10" style="5" customWidth="1"/>
    <col min="11420" max="11420" width="13.125" style="5" customWidth="1"/>
    <col min="11421" max="11432" width="10" style="5" customWidth="1"/>
    <col min="11433" max="11433" width="13.125" style="5" customWidth="1"/>
    <col min="11434" max="11445" width="10" style="5" customWidth="1"/>
    <col min="11446" max="11446" width="13.125" style="5" customWidth="1"/>
    <col min="11447" max="11458" width="10" style="5" customWidth="1"/>
    <col min="11459" max="11459" width="13.125" style="5" customWidth="1"/>
    <col min="11460" max="11471" width="10" style="5" customWidth="1"/>
    <col min="11472" max="11472" width="13.125" style="5" customWidth="1"/>
    <col min="11473" max="11474" width="11" style="5" customWidth="1"/>
    <col min="11475" max="11475" width="11.125" style="5" customWidth="1"/>
    <col min="11476" max="11477" width="11" style="5" customWidth="1"/>
    <col min="11478" max="11478" width="11.125" style="5" customWidth="1"/>
    <col min="11479" max="11480" width="12.25" style="5" customWidth="1"/>
    <col min="11481" max="11481" width="11.125" style="5" customWidth="1"/>
    <col min="11482" max="11484" width="12.375" style="5" customWidth="1"/>
    <col min="11485" max="11485" width="13.125" style="5" customWidth="1"/>
    <col min="11486" max="11488" width="12.375" style="5" customWidth="1"/>
    <col min="11489" max="11497" width="12.5" style="5" customWidth="1"/>
    <col min="11498" max="11498" width="13.125" style="5" customWidth="1"/>
    <col min="11499" max="11510" width="12.375" style="5" bestFit="1" customWidth="1"/>
    <col min="11511" max="11511" width="13.125" style="5" customWidth="1"/>
    <col min="11512" max="11512" width="12.375" style="5" bestFit="1" customWidth="1"/>
    <col min="11513" max="11516" width="9" style="5"/>
    <col min="11517" max="11517" width="16.875" style="5" customWidth="1"/>
    <col min="11518" max="11518" width="15.5" style="5" customWidth="1"/>
    <col min="11519" max="11533" width="12.125" style="5" customWidth="1"/>
    <col min="11534" max="11545" width="10.5" style="5" customWidth="1"/>
    <col min="11546" max="11546" width="12" style="5" customWidth="1"/>
    <col min="11547" max="11551" width="10.5" style="5" customWidth="1"/>
    <col min="11552" max="11558" width="10" style="5" customWidth="1"/>
    <col min="11559" max="11559" width="12.5" style="5" customWidth="1"/>
    <col min="11560" max="11571" width="10" style="5" customWidth="1"/>
    <col min="11572" max="11572" width="12.5" style="5" customWidth="1"/>
    <col min="11573" max="11584" width="10" style="5" customWidth="1"/>
    <col min="11585" max="11585" width="12.5" style="5" customWidth="1"/>
    <col min="11586" max="11586" width="10" style="5" customWidth="1"/>
    <col min="11587" max="11587" width="12" style="5" customWidth="1"/>
    <col min="11588" max="11597" width="10" style="5" customWidth="1"/>
    <col min="11598" max="11598" width="12.5" style="5" customWidth="1"/>
    <col min="11599" max="11610" width="10" style="5" customWidth="1"/>
    <col min="11611" max="11611" width="12.5" style="5" customWidth="1"/>
    <col min="11612" max="11623" width="10" style="5" customWidth="1"/>
    <col min="11624" max="11624" width="12.5" style="5" customWidth="1"/>
    <col min="11625" max="11636" width="10" style="5" customWidth="1"/>
    <col min="11637" max="11637" width="12.5" style="5" customWidth="1"/>
    <col min="11638" max="11649" width="10" style="5" customWidth="1"/>
    <col min="11650" max="11650" width="13.125" style="5" customWidth="1"/>
    <col min="11651" max="11662" width="10" style="5" customWidth="1"/>
    <col min="11663" max="11663" width="13.125" style="5" customWidth="1"/>
    <col min="11664" max="11675" width="10" style="5" customWidth="1"/>
    <col min="11676" max="11676" width="13.125" style="5" customWidth="1"/>
    <col min="11677" max="11688" width="10" style="5" customWidth="1"/>
    <col min="11689" max="11689" width="13.125" style="5" customWidth="1"/>
    <col min="11690" max="11701" width="10" style="5" customWidth="1"/>
    <col min="11702" max="11702" width="13.125" style="5" customWidth="1"/>
    <col min="11703" max="11714" width="10" style="5" customWidth="1"/>
    <col min="11715" max="11715" width="13.125" style="5" customWidth="1"/>
    <col min="11716" max="11727" width="10" style="5" customWidth="1"/>
    <col min="11728" max="11728" width="13.125" style="5" customWidth="1"/>
    <col min="11729" max="11730" width="11" style="5" customWidth="1"/>
    <col min="11731" max="11731" width="11.125" style="5" customWidth="1"/>
    <col min="11732" max="11733" width="11" style="5" customWidth="1"/>
    <col min="11734" max="11734" width="11.125" style="5" customWidth="1"/>
    <col min="11735" max="11736" width="12.25" style="5" customWidth="1"/>
    <col min="11737" max="11737" width="11.125" style="5" customWidth="1"/>
    <col min="11738" max="11740" width="12.375" style="5" customWidth="1"/>
    <col min="11741" max="11741" width="13.125" style="5" customWidth="1"/>
    <col min="11742" max="11744" width="12.375" style="5" customWidth="1"/>
    <col min="11745" max="11753" width="12.5" style="5" customWidth="1"/>
    <col min="11754" max="11754" width="13.125" style="5" customWidth="1"/>
    <col min="11755" max="11766" width="12.375" style="5" bestFit="1" customWidth="1"/>
    <col min="11767" max="11767" width="13.125" style="5" customWidth="1"/>
    <col min="11768" max="11768" width="12.375" style="5" bestFit="1" customWidth="1"/>
    <col min="11769" max="11772" width="9" style="5"/>
    <col min="11773" max="11773" width="16.875" style="5" customWidth="1"/>
    <col min="11774" max="11774" width="15.5" style="5" customWidth="1"/>
    <col min="11775" max="11789" width="12.125" style="5" customWidth="1"/>
    <col min="11790" max="11801" width="10.5" style="5" customWidth="1"/>
    <col min="11802" max="11802" width="12" style="5" customWidth="1"/>
    <col min="11803" max="11807" width="10.5" style="5" customWidth="1"/>
    <col min="11808" max="11814" width="10" style="5" customWidth="1"/>
    <col min="11815" max="11815" width="12.5" style="5" customWidth="1"/>
    <col min="11816" max="11827" width="10" style="5" customWidth="1"/>
    <col min="11828" max="11828" width="12.5" style="5" customWidth="1"/>
    <col min="11829" max="11840" width="10" style="5" customWidth="1"/>
    <col min="11841" max="11841" width="12.5" style="5" customWidth="1"/>
    <col min="11842" max="11842" width="10" style="5" customWidth="1"/>
    <col min="11843" max="11843" width="12" style="5" customWidth="1"/>
    <col min="11844" max="11853" width="10" style="5" customWidth="1"/>
    <col min="11854" max="11854" width="12.5" style="5" customWidth="1"/>
    <col min="11855" max="11866" width="10" style="5" customWidth="1"/>
    <col min="11867" max="11867" width="12.5" style="5" customWidth="1"/>
    <col min="11868" max="11879" width="10" style="5" customWidth="1"/>
    <col min="11880" max="11880" width="12.5" style="5" customWidth="1"/>
    <col min="11881" max="11892" width="10" style="5" customWidth="1"/>
    <col min="11893" max="11893" width="12.5" style="5" customWidth="1"/>
    <col min="11894" max="11905" width="10" style="5" customWidth="1"/>
    <col min="11906" max="11906" width="13.125" style="5" customWidth="1"/>
    <col min="11907" max="11918" width="10" style="5" customWidth="1"/>
    <col min="11919" max="11919" width="13.125" style="5" customWidth="1"/>
    <col min="11920" max="11931" width="10" style="5" customWidth="1"/>
    <col min="11932" max="11932" width="13.125" style="5" customWidth="1"/>
    <col min="11933" max="11944" width="10" style="5" customWidth="1"/>
    <col min="11945" max="11945" width="13.125" style="5" customWidth="1"/>
    <col min="11946" max="11957" width="10" style="5" customWidth="1"/>
    <col min="11958" max="11958" width="13.125" style="5" customWidth="1"/>
    <col min="11959" max="11970" width="10" style="5" customWidth="1"/>
    <col min="11971" max="11971" width="13.125" style="5" customWidth="1"/>
    <col min="11972" max="11983" width="10" style="5" customWidth="1"/>
    <col min="11984" max="11984" width="13.125" style="5" customWidth="1"/>
    <col min="11985" max="11986" width="11" style="5" customWidth="1"/>
    <col min="11987" max="11987" width="11.125" style="5" customWidth="1"/>
    <col min="11988" max="11989" width="11" style="5" customWidth="1"/>
    <col min="11990" max="11990" width="11.125" style="5" customWidth="1"/>
    <col min="11991" max="11992" width="12.25" style="5" customWidth="1"/>
    <col min="11993" max="11993" width="11.125" style="5" customWidth="1"/>
    <col min="11994" max="11996" width="12.375" style="5" customWidth="1"/>
    <col min="11997" max="11997" width="13.125" style="5" customWidth="1"/>
    <col min="11998" max="12000" width="12.375" style="5" customWidth="1"/>
    <col min="12001" max="12009" width="12.5" style="5" customWidth="1"/>
    <col min="12010" max="12010" width="13.125" style="5" customWidth="1"/>
    <col min="12011" max="12022" width="12.375" style="5" bestFit="1" customWidth="1"/>
    <col min="12023" max="12023" width="13.125" style="5" customWidth="1"/>
    <col min="12024" max="12024" width="12.375" style="5" bestFit="1" customWidth="1"/>
    <col min="12025" max="12028" width="9" style="5"/>
    <col min="12029" max="12029" width="16.875" style="5" customWidth="1"/>
    <col min="12030" max="12030" width="15.5" style="5" customWidth="1"/>
    <col min="12031" max="12045" width="12.125" style="5" customWidth="1"/>
    <col min="12046" max="12057" width="10.5" style="5" customWidth="1"/>
    <col min="12058" max="12058" width="12" style="5" customWidth="1"/>
    <col min="12059" max="12063" width="10.5" style="5" customWidth="1"/>
    <col min="12064" max="12070" width="10" style="5" customWidth="1"/>
    <col min="12071" max="12071" width="12.5" style="5" customWidth="1"/>
    <col min="12072" max="12083" width="10" style="5" customWidth="1"/>
    <col min="12084" max="12084" width="12.5" style="5" customWidth="1"/>
    <col min="12085" max="12096" width="10" style="5" customWidth="1"/>
    <col min="12097" max="12097" width="12.5" style="5" customWidth="1"/>
    <col min="12098" max="12098" width="10" style="5" customWidth="1"/>
    <col min="12099" max="12099" width="12" style="5" customWidth="1"/>
    <col min="12100" max="12109" width="10" style="5" customWidth="1"/>
    <col min="12110" max="12110" width="12.5" style="5" customWidth="1"/>
    <col min="12111" max="12122" width="10" style="5" customWidth="1"/>
    <col min="12123" max="12123" width="12.5" style="5" customWidth="1"/>
    <col min="12124" max="12135" width="10" style="5" customWidth="1"/>
    <col min="12136" max="12136" width="12.5" style="5" customWidth="1"/>
    <col min="12137" max="12148" width="10" style="5" customWidth="1"/>
    <col min="12149" max="12149" width="12.5" style="5" customWidth="1"/>
    <col min="12150" max="12161" width="10" style="5" customWidth="1"/>
    <col min="12162" max="12162" width="13.125" style="5" customWidth="1"/>
    <col min="12163" max="12174" width="10" style="5" customWidth="1"/>
    <col min="12175" max="12175" width="13.125" style="5" customWidth="1"/>
    <col min="12176" max="12187" width="10" style="5" customWidth="1"/>
    <col min="12188" max="12188" width="13.125" style="5" customWidth="1"/>
    <col min="12189" max="12200" width="10" style="5" customWidth="1"/>
    <col min="12201" max="12201" width="13.125" style="5" customWidth="1"/>
    <col min="12202" max="12213" width="10" style="5" customWidth="1"/>
    <col min="12214" max="12214" width="13.125" style="5" customWidth="1"/>
    <col min="12215" max="12226" width="10" style="5" customWidth="1"/>
    <col min="12227" max="12227" width="13.125" style="5" customWidth="1"/>
    <col min="12228" max="12239" width="10" style="5" customWidth="1"/>
    <col min="12240" max="12240" width="13.125" style="5" customWidth="1"/>
    <col min="12241" max="12242" width="11" style="5" customWidth="1"/>
    <col min="12243" max="12243" width="11.125" style="5" customWidth="1"/>
    <col min="12244" max="12245" width="11" style="5" customWidth="1"/>
    <col min="12246" max="12246" width="11.125" style="5" customWidth="1"/>
    <col min="12247" max="12248" width="12.25" style="5" customWidth="1"/>
    <col min="12249" max="12249" width="11.125" style="5" customWidth="1"/>
    <col min="12250" max="12252" width="12.375" style="5" customWidth="1"/>
    <col min="12253" max="12253" width="13.125" style="5" customWidth="1"/>
    <col min="12254" max="12256" width="12.375" style="5" customWidth="1"/>
    <col min="12257" max="12265" width="12.5" style="5" customWidth="1"/>
    <col min="12266" max="12266" width="13.125" style="5" customWidth="1"/>
    <col min="12267" max="12278" width="12.375" style="5" bestFit="1" customWidth="1"/>
    <col min="12279" max="12279" width="13.125" style="5" customWidth="1"/>
    <col min="12280" max="12280" width="12.375" style="5" bestFit="1" customWidth="1"/>
    <col min="12281" max="12284" width="9" style="5"/>
    <col min="12285" max="12285" width="16.875" style="5" customWidth="1"/>
    <col min="12286" max="12286" width="15.5" style="5" customWidth="1"/>
    <col min="12287" max="12301" width="12.125" style="5" customWidth="1"/>
    <col min="12302" max="12313" width="10.5" style="5" customWidth="1"/>
    <col min="12314" max="12314" width="12" style="5" customWidth="1"/>
    <col min="12315" max="12319" width="10.5" style="5" customWidth="1"/>
    <col min="12320" max="12326" width="10" style="5" customWidth="1"/>
    <col min="12327" max="12327" width="12.5" style="5" customWidth="1"/>
    <col min="12328" max="12339" width="10" style="5" customWidth="1"/>
    <col min="12340" max="12340" width="12.5" style="5" customWidth="1"/>
    <col min="12341" max="12352" width="10" style="5" customWidth="1"/>
    <col min="12353" max="12353" width="12.5" style="5" customWidth="1"/>
    <col min="12354" max="12354" width="10" style="5" customWidth="1"/>
    <col min="12355" max="12355" width="12" style="5" customWidth="1"/>
    <col min="12356" max="12365" width="10" style="5" customWidth="1"/>
    <col min="12366" max="12366" width="12.5" style="5" customWidth="1"/>
    <col min="12367" max="12378" width="10" style="5" customWidth="1"/>
    <col min="12379" max="12379" width="12.5" style="5" customWidth="1"/>
    <col min="12380" max="12391" width="10" style="5" customWidth="1"/>
    <col min="12392" max="12392" width="12.5" style="5" customWidth="1"/>
    <col min="12393" max="12404" width="10" style="5" customWidth="1"/>
    <col min="12405" max="12405" width="12.5" style="5" customWidth="1"/>
    <col min="12406" max="12417" width="10" style="5" customWidth="1"/>
    <col min="12418" max="12418" width="13.125" style="5" customWidth="1"/>
    <col min="12419" max="12430" width="10" style="5" customWidth="1"/>
    <col min="12431" max="12431" width="13.125" style="5" customWidth="1"/>
    <col min="12432" max="12443" width="10" style="5" customWidth="1"/>
    <col min="12444" max="12444" width="13.125" style="5" customWidth="1"/>
    <col min="12445" max="12456" width="10" style="5" customWidth="1"/>
    <col min="12457" max="12457" width="13.125" style="5" customWidth="1"/>
    <col min="12458" max="12469" width="10" style="5" customWidth="1"/>
    <col min="12470" max="12470" width="13.125" style="5" customWidth="1"/>
    <col min="12471" max="12482" width="10" style="5" customWidth="1"/>
    <col min="12483" max="12483" width="13.125" style="5" customWidth="1"/>
    <col min="12484" max="12495" width="10" style="5" customWidth="1"/>
    <col min="12496" max="12496" width="13.125" style="5" customWidth="1"/>
    <col min="12497" max="12498" width="11" style="5" customWidth="1"/>
    <col min="12499" max="12499" width="11.125" style="5" customWidth="1"/>
    <col min="12500" max="12501" width="11" style="5" customWidth="1"/>
    <col min="12502" max="12502" width="11.125" style="5" customWidth="1"/>
    <col min="12503" max="12504" width="12.25" style="5" customWidth="1"/>
    <col min="12505" max="12505" width="11.125" style="5" customWidth="1"/>
    <col min="12506" max="12508" width="12.375" style="5" customWidth="1"/>
    <col min="12509" max="12509" width="13.125" style="5" customWidth="1"/>
    <col min="12510" max="12512" width="12.375" style="5" customWidth="1"/>
    <col min="12513" max="12521" width="12.5" style="5" customWidth="1"/>
    <col min="12522" max="12522" width="13.125" style="5" customWidth="1"/>
    <col min="12523" max="12534" width="12.375" style="5" bestFit="1" customWidth="1"/>
    <col min="12535" max="12535" width="13.125" style="5" customWidth="1"/>
    <col min="12536" max="12536" width="12.375" style="5" bestFit="1" customWidth="1"/>
    <col min="12537" max="12540" width="9" style="5"/>
    <col min="12541" max="12541" width="16.875" style="5" customWidth="1"/>
    <col min="12542" max="12542" width="15.5" style="5" customWidth="1"/>
    <col min="12543" max="12557" width="12.125" style="5" customWidth="1"/>
    <col min="12558" max="12569" width="10.5" style="5" customWidth="1"/>
    <col min="12570" max="12570" width="12" style="5" customWidth="1"/>
    <col min="12571" max="12575" width="10.5" style="5" customWidth="1"/>
    <col min="12576" max="12582" width="10" style="5" customWidth="1"/>
    <col min="12583" max="12583" width="12.5" style="5" customWidth="1"/>
    <col min="12584" max="12595" width="10" style="5" customWidth="1"/>
    <col min="12596" max="12596" width="12.5" style="5" customWidth="1"/>
    <col min="12597" max="12608" width="10" style="5" customWidth="1"/>
    <col min="12609" max="12609" width="12.5" style="5" customWidth="1"/>
    <col min="12610" max="12610" width="10" style="5" customWidth="1"/>
    <col min="12611" max="12611" width="12" style="5" customWidth="1"/>
    <col min="12612" max="12621" width="10" style="5" customWidth="1"/>
    <col min="12622" max="12622" width="12.5" style="5" customWidth="1"/>
    <col min="12623" max="12634" width="10" style="5" customWidth="1"/>
    <col min="12635" max="12635" width="12.5" style="5" customWidth="1"/>
    <col min="12636" max="12647" width="10" style="5" customWidth="1"/>
    <col min="12648" max="12648" width="12.5" style="5" customWidth="1"/>
    <col min="12649" max="12660" width="10" style="5" customWidth="1"/>
    <col min="12661" max="12661" width="12.5" style="5" customWidth="1"/>
    <col min="12662" max="12673" width="10" style="5" customWidth="1"/>
    <col min="12674" max="12674" width="13.125" style="5" customWidth="1"/>
    <col min="12675" max="12686" width="10" style="5" customWidth="1"/>
    <col min="12687" max="12687" width="13.125" style="5" customWidth="1"/>
    <col min="12688" max="12699" width="10" style="5" customWidth="1"/>
    <col min="12700" max="12700" width="13.125" style="5" customWidth="1"/>
    <col min="12701" max="12712" width="10" style="5" customWidth="1"/>
    <col min="12713" max="12713" width="13.125" style="5" customWidth="1"/>
    <col min="12714" max="12725" width="10" style="5" customWidth="1"/>
    <col min="12726" max="12726" width="13.125" style="5" customWidth="1"/>
    <col min="12727" max="12738" width="10" style="5" customWidth="1"/>
    <col min="12739" max="12739" width="13.125" style="5" customWidth="1"/>
    <col min="12740" max="12751" width="10" style="5" customWidth="1"/>
    <col min="12752" max="12752" width="13.125" style="5" customWidth="1"/>
    <col min="12753" max="12754" width="11" style="5" customWidth="1"/>
    <col min="12755" max="12755" width="11.125" style="5" customWidth="1"/>
    <col min="12756" max="12757" width="11" style="5" customWidth="1"/>
    <col min="12758" max="12758" width="11.125" style="5" customWidth="1"/>
    <col min="12759" max="12760" width="12.25" style="5" customWidth="1"/>
    <col min="12761" max="12761" width="11.125" style="5" customWidth="1"/>
    <col min="12762" max="12764" width="12.375" style="5" customWidth="1"/>
    <col min="12765" max="12765" width="13.125" style="5" customWidth="1"/>
    <col min="12766" max="12768" width="12.375" style="5" customWidth="1"/>
    <col min="12769" max="12777" width="12.5" style="5" customWidth="1"/>
    <col min="12778" max="12778" width="13.125" style="5" customWidth="1"/>
    <col min="12779" max="12790" width="12.375" style="5" bestFit="1" customWidth="1"/>
    <col min="12791" max="12791" width="13.125" style="5" customWidth="1"/>
    <col min="12792" max="12792" width="12.375" style="5" bestFit="1" customWidth="1"/>
    <col min="12793" max="12796" width="9" style="5"/>
    <col min="12797" max="12797" width="16.875" style="5" customWidth="1"/>
    <col min="12798" max="12798" width="15.5" style="5" customWidth="1"/>
    <col min="12799" max="12813" width="12.125" style="5" customWidth="1"/>
    <col min="12814" max="12825" width="10.5" style="5" customWidth="1"/>
    <col min="12826" max="12826" width="12" style="5" customWidth="1"/>
    <col min="12827" max="12831" width="10.5" style="5" customWidth="1"/>
    <col min="12832" max="12838" width="10" style="5" customWidth="1"/>
    <col min="12839" max="12839" width="12.5" style="5" customWidth="1"/>
    <col min="12840" max="12851" width="10" style="5" customWidth="1"/>
    <col min="12852" max="12852" width="12.5" style="5" customWidth="1"/>
    <col min="12853" max="12864" width="10" style="5" customWidth="1"/>
    <col min="12865" max="12865" width="12.5" style="5" customWidth="1"/>
    <col min="12866" max="12866" width="10" style="5" customWidth="1"/>
    <col min="12867" max="12867" width="12" style="5" customWidth="1"/>
    <col min="12868" max="12877" width="10" style="5" customWidth="1"/>
    <col min="12878" max="12878" width="12.5" style="5" customWidth="1"/>
    <col min="12879" max="12890" width="10" style="5" customWidth="1"/>
    <col min="12891" max="12891" width="12.5" style="5" customWidth="1"/>
    <col min="12892" max="12903" width="10" style="5" customWidth="1"/>
    <col min="12904" max="12904" width="12.5" style="5" customWidth="1"/>
    <col min="12905" max="12916" width="10" style="5" customWidth="1"/>
    <col min="12917" max="12917" width="12.5" style="5" customWidth="1"/>
    <col min="12918" max="12929" width="10" style="5" customWidth="1"/>
    <col min="12930" max="12930" width="13.125" style="5" customWidth="1"/>
    <col min="12931" max="12942" width="10" style="5" customWidth="1"/>
    <col min="12943" max="12943" width="13.125" style="5" customWidth="1"/>
    <col min="12944" max="12955" width="10" style="5" customWidth="1"/>
    <col min="12956" max="12956" width="13.125" style="5" customWidth="1"/>
    <col min="12957" max="12968" width="10" style="5" customWidth="1"/>
    <col min="12969" max="12969" width="13.125" style="5" customWidth="1"/>
    <col min="12970" max="12981" width="10" style="5" customWidth="1"/>
    <col min="12982" max="12982" width="13.125" style="5" customWidth="1"/>
    <col min="12983" max="12994" width="10" style="5" customWidth="1"/>
    <col min="12995" max="12995" width="13.125" style="5" customWidth="1"/>
    <col min="12996" max="13007" width="10" style="5" customWidth="1"/>
    <col min="13008" max="13008" width="13.125" style="5" customWidth="1"/>
    <col min="13009" max="13010" width="11" style="5" customWidth="1"/>
    <col min="13011" max="13011" width="11.125" style="5" customWidth="1"/>
    <col min="13012" max="13013" width="11" style="5" customWidth="1"/>
    <col min="13014" max="13014" width="11.125" style="5" customWidth="1"/>
    <col min="13015" max="13016" width="12.25" style="5" customWidth="1"/>
    <col min="13017" max="13017" width="11.125" style="5" customWidth="1"/>
    <col min="13018" max="13020" width="12.375" style="5" customWidth="1"/>
    <col min="13021" max="13021" width="13.125" style="5" customWidth="1"/>
    <col min="13022" max="13024" width="12.375" style="5" customWidth="1"/>
    <col min="13025" max="13033" width="12.5" style="5" customWidth="1"/>
    <col min="13034" max="13034" width="13.125" style="5" customWidth="1"/>
    <col min="13035" max="13046" width="12.375" style="5" bestFit="1" customWidth="1"/>
    <col min="13047" max="13047" width="13.125" style="5" customWidth="1"/>
    <col min="13048" max="13048" width="12.375" style="5" bestFit="1" customWidth="1"/>
    <col min="13049" max="13052" width="9" style="5"/>
    <col min="13053" max="13053" width="16.875" style="5" customWidth="1"/>
    <col min="13054" max="13054" width="15.5" style="5" customWidth="1"/>
    <col min="13055" max="13069" width="12.125" style="5" customWidth="1"/>
    <col min="13070" max="13081" width="10.5" style="5" customWidth="1"/>
    <col min="13082" max="13082" width="12" style="5" customWidth="1"/>
    <col min="13083" max="13087" width="10.5" style="5" customWidth="1"/>
    <col min="13088" max="13094" width="10" style="5" customWidth="1"/>
    <col min="13095" max="13095" width="12.5" style="5" customWidth="1"/>
    <col min="13096" max="13107" width="10" style="5" customWidth="1"/>
    <col min="13108" max="13108" width="12.5" style="5" customWidth="1"/>
    <col min="13109" max="13120" width="10" style="5" customWidth="1"/>
    <col min="13121" max="13121" width="12.5" style="5" customWidth="1"/>
    <col min="13122" max="13122" width="10" style="5" customWidth="1"/>
    <col min="13123" max="13123" width="12" style="5" customWidth="1"/>
    <col min="13124" max="13133" width="10" style="5" customWidth="1"/>
    <col min="13134" max="13134" width="12.5" style="5" customWidth="1"/>
    <col min="13135" max="13146" width="10" style="5" customWidth="1"/>
    <col min="13147" max="13147" width="12.5" style="5" customWidth="1"/>
    <col min="13148" max="13159" width="10" style="5" customWidth="1"/>
    <col min="13160" max="13160" width="12.5" style="5" customWidth="1"/>
    <col min="13161" max="13172" width="10" style="5" customWidth="1"/>
    <col min="13173" max="13173" width="12.5" style="5" customWidth="1"/>
    <col min="13174" max="13185" width="10" style="5" customWidth="1"/>
    <col min="13186" max="13186" width="13.125" style="5" customWidth="1"/>
    <col min="13187" max="13198" width="10" style="5" customWidth="1"/>
    <col min="13199" max="13199" width="13.125" style="5" customWidth="1"/>
    <col min="13200" max="13211" width="10" style="5" customWidth="1"/>
    <col min="13212" max="13212" width="13.125" style="5" customWidth="1"/>
    <col min="13213" max="13224" width="10" style="5" customWidth="1"/>
    <col min="13225" max="13225" width="13.125" style="5" customWidth="1"/>
    <col min="13226" max="13237" width="10" style="5" customWidth="1"/>
    <col min="13238" max="13238" width="13.125" style="5" customWidth="1"/>
    <col min="13239" max="13250" width="10" style="5" customWidth="1"/>
    <col min="13251" max="13251" width="13.125" style="5" customWidth="1"/>
    <col min="13252" max="13263" width="10" style="5" customWidth="1"/>
    <col min="13264" max="13264" width="13.125" style="5" customWidth="1"/>
    <col min="13265" max="13266" width="11" style="5" customWidth="1"/>
    <col min="13267" max="13267" width="11.125" style="5" customWidth="1"/>
    <col min="13268" max="13269" width="11" style="5" customWidth="1"/>
    <col min="13270" max="13270" width="11.125" style="5" customWidth="1"/>
    <col min="13271" max="13272" width="12.25" style="5" customWidth="1"/>
    <col min="13273" max="13273" width="11.125" style="5" customWidth="1"/>
    <col min="13274" max="13276" width="12.375" style="5" customWidth="1"/>
    <col min="13277" max="13277" width="13.125" style="5" customWidth="1"/>
    <col min="13278" max="13280" width="12.375" style="5" customWidth="1"/>
    <col min="13281" max="13289" width="12.5" style="5" customWidth="1"/>
    <col min="13290" max="13290" width="13.125" style="5" customWidth="1"/>
    <col min="13291" max="13302" width="12.375" style="5" bestFit="1" customWidth="1"/>
    <col min="13303" max="13303" width="13.125" style="5" customWidth="1"/>
    <col min="13304" max="13304" width="12.375" style="5" bestFit="1" customWidth="1"/>
    <col min="13305" max="13308" width="9" style="5"/>
    <col min="13309" max="13309" width="16.875" style="5" customWidth="1"/>
    <col min="13310" max="13310" width="15.5" style="5" customWidth="1"/>
    <col min="13311" max="13325" width="12.125" style="5" customWidth="1"/>
    <col min="13326" max="13337" width="10.5" style="5" customWidth="1"/>
    <col min="13338" max="13338" width="12" style="5" customWidth="1"/>
    <col min="13339" max="13343" width="10.5" style="5" customWidth="1"/>
    <col min="13344" max="13350" width="10" style="5" customWidth="1"/>
    <col min="13351" max="13351" width="12.5" style="5" customWidth="1"/>
    <col min="13352" max="13363" width="10" style="5" customWidth="1"/>
    <col min="13364" max="13364" width="12.5" style="5" customWidth="1"/>
    <col min="13365" max="13376" width="10" style="5" customWidth="1"/>
    <col min="13377" max="13377" width="12.5" style="5" customWidth="1"/>
    <col min="13378" max="13378" width="10" style="5" customWidth="1"/>
    <col min="13379" max="13379" width="12" style="5" customWidth="1"/>
    <col min="13380" max="13389" width="10" style="5" customWidth="1"/>
    <col min="13390" max="13390" width="12.5" style="5" customWidth="1"/>
    <col min="13391" max="13402" width="10" style="5" customWidth="1"/>
    <col min="13403" max="13403" width="12.5" style="5" customWidth="1"/>
    <col min="13404" max="13415" width="10" style="5" customWidth="1"/>
    <col min="13416" max="13416" width="12.5" style="5" customWidth="1"/>
    <col min="13417" max="13428" width="10" style="5" customWidth="1"/>
    <col min="13429" max="13429" width="12.5" style="5" customWidth="1"/>
    <col min="13430" max="13441" width="10" style="5" customWidth="1"/>
    <col min="13442" max="13442" width="13.125" style="5" customWidth="1"/>
    <col min="13443" max="13454" width="10" style="5" customWidth="1"/>
    <col min="13455" max="13455" width="13.125" style="5" customWidth="1"/>
    <col min="13456" max="13467" width="10" style="5" customWidth="1"/>
    <col min="13468" max="13468" width="13.125" style="5" customWidth="1"/>
    <col min="13469" max="13480" width="10" style="5" customWidth="1"/>
    <col min="13481" max="13481" width="13.125" style="5" customWidth="1"/>
    <col min="13482" max="13493" width="10" style="5" customWidth="1"/>
    <col min="13494" max="13494" width="13.125" style="5" customWidth="1"/>
    <col min="13495" max="13506" width="10" style="5" customWidth="1"/>
    <col min="13507" max="13507" width="13.125" style="5" customWidth="1"/>
    <col min="13508" max="13519" width="10" style="5" customWidth="1"/>
    <col min="13520" max="13520" width="13.125" style="5" customWidth="1"/>
    <col min="13521" max="13522" width="11" style="5" customWidth="1"/>
    <col min="13523" max="13523" width="11.125" style="5" customWidth="1"/>
    <col min="13524" max="13525" width="11" style="5" customWidth="1"/>
    <col min="13526" max="13526" width="11.125" style="5" customWidth="1"/>
    <col min="13527" max="13528" width="12.25" style="5" customWidth="1"/>
    <col min="13529" max="13529" width="11.125" style="5" customWidth="1"/>
    <col min="13530" max="13532" width="12.375" style="5" customWidth="1"/>
    <col min="13533" max="13533" width="13.125" style="5" customWidth="1"/>
    <col min="13534" max="13536" width="12.375" style="5" customWidth="1"/>
    <col min="13537" max="13545" width="12.5" style="5" customWidth="1"/>
    <col min="13546" max="13546" width="13.125" style="5" customWidth="1"/>
    <col min="13547" max="13558" width="12.375" style="5" bestFit="1" customWidth="1"/>
    <col min="13559" max="13559" width="13.125" style="5" customWidth="1"/>
    <col min="13560" max="13560" width="12.375" style="5" bestFit="1" customWidth="1"/>
    <col min="13561" max="13564" width="9" style="5"/>
    <col min="13565" max="13565" width="16.875" style="5" customWidth="1"/>
    <col min="13566" max="13566" width="15.5" style="5" customWidth="1"/>
    <col min="13567" max="13581" width="12.125" style="5" customWidth="1"/>
    <col min="13582" max="13593" width="10.5" style="5" customWidth="1"/>
    <col min="13594" max="13594" width="12" style="5" customWidth="1"/>
    <col min="13595" max="13599" width="10.5" style="5" customWidth="1"/>
    <col min="13600" max="13606" width="10" style="5" customWidth="1"/>
    <col min="13607" max="13607" width="12.5" style="5" customWidth="1"/>
    <col min="13608" max="13619" width="10" style="5" customWidth="1"/>
    <col min="13620" max="13620" width="12.5" style="5" customWidth="1"/>
    <col min="13621" max="13632" width="10" style="5" customWidth="1"/>
    <col min="13633" max="13633" width="12.5" style="5" customWidth="1"/>
    <col min="13634" max="13634" width="10" style="5" customWidth="1"/>
    <col min="13635" max="13635" width="12" style="5" customWidth="1"/>
    <col min="13636" max="13645" width="10" style="5" customWidth="1"/>
    <col min="13646" max="13646" width="12.5" style="5" customWidth="1"/>
    <col min="13647" max="13658" width="10" style="5" customWidth="1"/>
    <col min="13659" max="13659" width="12.5" style="5" customWidth="1"/>
    <col min="13660" max="13671" width="10" style="5" customWidth="1"/>
    <col min="13672" max="13672" width="12.5" style="5" customWidth="1"/>
    <col min="13673" max="13684" width="10" style="5" customWidth="1"/>
    <col min="13685" max="13685" width="12.5" style="5" customWidth="1"/>
    <col min="13686" max="13697" width="10" style="5" customWidth="1"/>
    <col min="13698" max="13698" width="13.125" style="5" customWidth="1"/>
    <col min="13699" max="13710" width="10" style="5" customWidth="1"/>
    <col min="13711" max="13711" width="13.125" style="5" customWidth="1"/>
    <col min="13712" max="13723" width="10" style="5" customWidth="1"/>
    <col min="13724" max="13724" width="13.125" style="5" customWidth="1"/>
    <col min="13725" max="13736" width="10" style="5" customWidth="1"/>
    <col min="13737" max="13737" width="13.125" style="5" customWidth="1"/>
    <col min="13738" max="13749" width="10" style="5" customWidth="1"/>
    <col min="13750" max="13750" width="13.125" style="5" customWidth="1"/>
    <col min="13751" max="13762" width="10" style="5" customWidth="1"/>
    <col min="13763" max="13763" width="13.125" style="5" customWidth="1"/>
    <col min="13764" max="13775" width="10" style="5" customWidth="1"/>
    <col min="13776" max="13776" width="13.125" style="5" customWidth="1"/>
    <col min="13777" max="13778" width="11" style="5" customWidth="1"/>
    <col min="13779" max="13779" width="11.125" style="5" customWidth="1"/>
    <col min="13780" max="13781" width="11" style="5" customWidth="1"/>
    <col min="13782" max="13782" width="11.125" style="5" customWidth="1"/>
    <col min="13783" max="13784" width="12.25" style="5" customWidth="1"/>
    <col min="13785" max="13785" width="11.125" style="5" customWidth="1"/>
    <col min="13786" max="13788" width="12.375" style="5" customWidth="1"/>
    <col min="13789" max="13789" width="13.125" style="5" customWidth="1"/>
    <col min="13790" max="13792" width="12.375" style="5" customWidth="1"/>
    <col min="13793" max="13801" width="12.5" style="5" customWidth="1"/>
    <col min="13802" max="13802" width="13.125" style="5" customWidth="1"/>
    <col min="13803" max="13814" width="12.375" style="5" bestFit="1" customWidth="1"/>
    <col min="13815" max="13815" width="13.125" style="5" customWidth="1"/>
    <col min="13816" max="13816" width="12.375" style="5" bestFit="1" customWidth="1"/>
    <col min="13817" max="13820" width="9" style="5"/>
    <col min="13821" max="13821" width="16.875" style="5" customWidth="1"/>
    <col min="13822" max="13822" width="15.5" style="5" customWidth="1"/>
    <col min="13823" max="13837" width="12.125" style="5" customWidth="1"/>
    <col min="13838" max="13849" width="10.5" style="5" customWidth="1"/>
    <col min="13850" max="13850" width="12" style="5" customWidth="1"/>
    <col min="13851" max="13855" width="10.5" style="5" customWidth="1"/>
    <col min="13856" max="13862" width="10" style="5" customWidth="1"/>
    <col min="13863" max="13863" width="12.5" style="5" customWidth="1"/>
    <col min="13864" max="13875" width="10" style="5" customWidth="1"/>
    <col min="13876" max="13876" width="12.5" style="5" customWidth="1"/>
    <col min="13877" max="13888" width="10" style="5" customWidth="1"/>
    <col min="13889" max="13889" width="12.5" style="5" customWidth="1"/>
    <col min="13890" max="13890" width="10" style="5" customWidth="1"/>
    <col min="13891" max="13891" width="12" style="5" customWidth="1"/>
    <col min="13892" max="13901" width="10" style="5" customWidth="1"/>
    <col min="13902" max="13902" width="12.5" style="5" customWidth="1"/>
    <col min="13903" max="13914" width="10" style="5" customWidth="1"/>
    <col min="13915" max="13915" width="12.5" style="5" customWidth="1"/>
    <col min="13916" max="13927" width="10" style="5" customWidth="1"/>
    <col min="13928" max="13928" width="12.5" style="5" customWidth="1"/>
    <col min="13929" max="13940" width="10" style="5" customWidth="1"/>
    <col min="13941" max="13941" width="12.5" style="5" customWidth="1"/>
    <col min="13942" max="13953" width="10" style="5" customWidth="1"/>
    <col min="13954" max="13954" width="13.125" style="5" customWidth="1"/>
    <col min="13955" max="13966" width="10" style="5" customWidth="1"/>
    <col min="13967" max="13967" width="13.125" style="5" customWidth="1"/>
    <col min="13968" max="13979" width="10" style="5" customWidth="1"/>
    <col min="13980" max="13980" width="13.125" style="5" customWidth="1"/>
    <col min="13981" max="13992" width="10" style="5" customWidth="1"/>
    <col min="13993" max="13993" width="13.125" style="5" customWidth="1"/>
    <col min="13994" max="14005" width="10" style="5" customWidth="1"/>
    <col min="14006" max="14006" width="13.125" style="5" customWidth="1"/>
    <col min="14007" max="14018" width="10" style="5" customWidth="1"/>
    <col min="14019" max="14019" width="13.125" style="5" customWidth="1"/>
    <col min="14020" max="14031" width="10" style="5" customWidth="1"/>
    <col min="14032" max="14032" width="13.125" style="5" customWidth="1"/>
    <col min="14033" max="14034" width="11" style="5" customWidth="1"/>
    <col min="14035" max="14035" width="11.125" style="5" customWidth="1"/>
    <col min="14036" max="14037" width="11" style="5" customWidth="1"/>
    <col min="14038" max="14038" width="11.125" style="5" customWidth="1"/>
    <col min="14039" max="14040" width="12.25" style="5" customWidth="1"/>
    <col min="14041" max="14041" width="11.125" style="5" customWidth="1"/>
    <col min="14042" max="14044" width="12.375" style="5" customWidth="1"/>
    <col min="14045" max="14045" width="13.125" style="5" customWidth="1"/>
    <col min="14046" max="14048" width="12.375" style="5" customWidth="1"/>
    <col min="14049" max="14057" width="12.5" style="5" customWidth="1"/>
    <col min="14058" max="14058" width="13.125" style="5" customWidth="1"/>
    <col min="14059" max="14070" width="12.375" style="5" bestFit="1" customWidth="1"/>
    <col min="14071" max="14071" width="13.125" style="5" customWidth="1"/>
    <col min="14072" max="14072" width="12.375" style="5" bestFit="1" customWidth="1"/>
    <col min="14073" max="14076" width="9" style="5"/>
    <col min="14077" max="14077" width="16.875" style="5" customWidth="1"/>
    <col min="14078" max="14078" width="15.5" style="5" customWidth="1"/>
    <col min="14079" max="14093" width="12.125" style="5" customWidth="1"/>
    <col min="14094" max="14105" width="10.5" style="5" customWidth="1"/>
    <col min="14106" max="14106" width="12" style="5" customWidth="1"/>
    <col min="14107" max="14111" width="10.5" style="5" customWidth="1"/>
    <col min="14112" max="14118" width="10" style="5" customWidth="1"/>
    <col min="14119" max="14119" width="12.5" style="5" customWidth="1"/>
    <col min="14120" max="14131" width="10" style="5" customWidth="1"/>
    <col min="14132" max="14132" width="12.5" style="5" customWidth="1"/>
    <col min="14133" max="14144" width="10" style="5" customWidth="1"/>
    <col min="14145" max="14145" width="12.5" style="5" customWidth="1"/>
    <col min="14146" max="14146" width="10" style="5" customWidth="1"/>
    <col min="14147" max="14147" width="12" style="5" customWidth="1"/>
    <col min="14148" max="14157" width="10" style="5" customWidth="1"/>
    <col min="14158" max="14158" width="12.5" style="5" customWidth="1"/>
    <col min="14159" max="14170" width="10" style="5" customWidth="1"/>
    <col min="14171" max="14171" width="12.5" style="5" customWidth="1"/>
    <col min="14172" max="14183" width="10" style="5" customWidth="1"/>
    <col min="14184" max="14184" width="12.5" style="5" customWidth="1"/>
    <col min="14185" max="14196" width="10" style="5" customWidth="1"/>
    <col min="14197" max="14197" width="12.5" style="5" customWidth="1"/>
    <col min="14198" max="14209" width="10" style="5" customWidth="1"/>
    <col min="14210" max="14210" width="13.125" style="5" customWidth="1"/>
    <col min="14211" max="14222" width="10" style="5" customWidth="1"/>
    <col min="14223" max="14223" width="13.125" style="5" customWidth="1"/>
    <col min="14224" max="14235" width="10" style="5" customWidth="1"/>
    <col min="14236" max="14236" width="13.125" style="5" customWidth="1"/>
    <col min="14237" max="14248" width="10" style="5" customWidth="1"/>
    <col min="14249" max="14249" width="13.125" style="5" customWidth="1"/>
    <col min="14250" max="14261" width="10" style="5" customWidth="1"/>
    <col min="14262" max="14262" width="13.125" style="5" customWidth="1"/>
    <col min="14263" max="14274" width="10" style="5" customWidth="1"/>
    <col min="14275" max="14275" width="13.125" style="5" customWidth="1"/>
    <col min="14276" max="14287" width="10" style="5" customWidth="1"/>
    <col min="14288" max="14288" width="13.125" style="5" customWidth="1"/>
    <col min="14289" max="14290" width="11" style="5" customWidth="1"/>
    <col min="14291" max="14291" width="11.125" style="5" customWidth="1"/>
    <col min="14292" max="14293" width="11" style="5" customWidth="1"/>
    <col min="14294" max="14294" width="11.125" style="5" customWidth="1"/>
    <col min="14295" max="14296" width="12.25" style="5" customWidth="1"/>
    <col min="14297" max="14297" width="11.125" style="5" customWidth="1"/>
    <col min="14298" max="14300" width="12.375" style="5" customWidth="1"/>
    <col min="14301" max="14301" width="13.125" style="5" customWidth="1"/>
    <col min="14302" max="14304" width="12.375" style="5" customWidth="1"/>
    <col min="14305" max="14313" width="12.5" style="5" customWidth="1"/>
    <col min="14314" max="14314" width="13.125" style="5" customWidth="1"/>
    <col min="14315" max="14326" width="12.375" style="5" bestFit="1" customWidth="1"/>
    <col min="14327" max="14327" width="13.125" style="5" customWidth="1"/>
    <col min="14328" max="14328" width="12.375" style="5" bestFit="1" customWidth="1"/>
    <col min="14329" max="14332" width="9" style="5"/>
    <col min="14333" max="14333" width="16.875" style="5" customWidth="1"/>
    <col min="14334" max="14334" width="15.5" style="5" customWidth="1"/>
    <col min="14335" max="14349" width="12.125" style="5" customWidth="1"/>
    <col min="14350" max="14361" width="10.5" style="5" customWidth="1"/>
    <col min="14362" max="14362" width="12" style="5" customWidth="1"/>
    <col min="14363" max="14367" width="10.5" style="5" customWidth="1"/>
    <col min="14368" max="14374" width="10" style="5" customWidth="1"/>
    <col min="14375" max="14375" width="12.5" style="5" customWidth="1"/>
    <col min="14376" max="14387" width="10" style="5" customWidth="1"/>
    <col min="14388" max="14388" width="12.5" style="5" customWidth="1"/>
    <col min="14389" max="14400" width="10" style="5" customWidth="1"/>
    <col min="14401" max="14401" width="12.5" style="5" customWidth="1"/>
    <col min="14402" max="14402" width="10" style="5" customWidth="1"/>
    <col min="14403" max="14403" width="12" style="5" customWidth="1"/>
    <col min="14404" max="14413" width="10" style="5" customWidth="1"/>
    <col min="14414" max="14414" width="12.5" style="5" customWidth="1"/>
    <col min="14415" max="14426" width="10" style="5" customWidth="1"/>
    <col min="14427" max="14427" width="12.5" style="5" customWidth="1"/>
    <col min="14428" max="14439" width="10" style="5" customWidth="1"/>
    <col min="14440" max="14440" width="12.5" style="5" customWidth="1"/>
    <col min="14441" max="14452" width="10" style="5" customWidth="1"/>
    <col min="14453" max="14453" width="12.5" style="5" customWidth="1"/>
    <col min="14454" max="14465" width="10" style="5" customWidth="1"/>
    <col min="14466" max="14466" width="13.125" style="5" customWidth="1"/>
    <col min="14467" max="14478" width="10" style="5" customWidth="1"/>
    <col min="14479" max="14479" width="13.125" style="5" customWidth="1"/>
    <col min="14480" max="14491" width="10" style="5" customWidth="1"/>
    <col min="14492" max="14492" width="13.125" style="5" customWidth="1"/>
    <col min="14493" max="14504" width="10" style="5" customWidth="1"/>
    <col min="14505" max="14505" width="13.125" style="5" customWidth="1"/>
    <col min="14506" max="14517" width="10" style="5" customWidth="1"/>
    <col min="14518" max="14518" width="13.125" style="5" customWidth="1"/>
    <col min="14519" max="14530" width="10" style="5" customWidth="1"/>
    <col min="14531" max="14531" width="13.125" style="5" customWidth="1"/>
    <col min="14532" max="14543" width="10" style="5" customWidth="1"/>
    <col min="14544" max="14544" width="13.125" style="5" customWidth="1"/>
    <col min="14545" max="14546" width="11" style="5" customWidth="1"/>
    <col min="14547" max="14547" width="11.125" style="5" customWidth="1"/>
    <col min="14548" max="14549" width="11" style="5" customWidth="1"/>
    <col min="14550" max="14550" width="11.125" style="5" customWidth="1"/>
    <col min="14551" max="14552" width="12.25" style="5" customWidth="1"/>
    <col min="14553" max="14553" width="11.125" style="5" customWidth="1"/>
    <col min="14554" max="14556" width="12.375" style="5" customWidth="1"/>
    <col min="14557" max="14557" width="13.125" style="5" customWidth="1"/>
    <col min="14558" max="14560" width="12.375" style="5" customWidth="1"/>
    <col min="14561" max="14569" width="12.5" style="5" customWidth="1"/>
    <col min="14570" max="14570" width="13.125" style="5" customWidth="1"/>
    <col min="14571" max="14582" width="12.375" style="5" bestFit="1" customWidth="1"/>
    <col min="14583" max="14583" width="13.125" style="5" customWidth="1"/>
    <col min="14584" max="14584" width="12.375" style="5" bestFit="1" customWidth="1"/>
    <col min="14585" max="14588" width="9" style="5"/>
    <col min="14589" max="14589" width="16.875" style="5" customWidth="1"/>
    <col min="14590" max="14590" width="15.5" style="5" customWidth="1"/>
    <col min="14591" max="14605" width="12.125" style="5" customWidth="1"/>
    <col min="14606" max="14617" width="10.5" style="5" customWidth="1"/>
    <col min="14618" max="14618" width="12" style="5" customWidth="1"/>
    <col min="14619" max="14623" width="10.5" style="5" customWidth="1"/>
    <col min="14624" max="14630" width="10" style="5" customWidth="1"/>
    <col min="14631" max="14631" width="12.5" style="5" customWidth="1"/>
    <col min="14632" max="14643" width="10" style="5" customWidth="1"/>
    <col min="14644" max="14644" width="12.5" style="5" customWidth="1"/>
    <col min="14645" max="14656" width="10" style="5" customWidth="1"/>
    <col min="14657" max="14657" width="12.5" style="5" customWidth="1"/>
    <col min="14658" max="14658" width="10" style="5" customWidth="1"/>
    <col min="14659" max="14659" width="12" style="5" customWidth="1"/>
    <col min="14660" max="14669" width="10" style="5" customWidth="1"/>
    <col min="14670" max="14670" width="12.5" style="5" customWidth="1"/>
    <col min="14671" max="14682" width="10" style="5" customWidth="1"/>
    <col min="14683" max="14683" width="12.5" style="5" customWidth="1"/>
    <col min="14684" max="14695" width="10" style="5" customWidth="1"/>
    <col min="14696" max="14696" width="12.5" style="5" customWidth="1"/>
    <col min="14697" max="14708" width="10" style="5" customWidth="1"/>
    <col min="14709" max="14709" width="12.5" style="5" customWidth="1"/>
    <col min="14710" max="14721" width="10" style="5" customWidth="1"/>
    <col min="14722" max="14722" width="13.125" style="5" customWidth="1"/>
    <col min="14723" max="14734" width="10" style="5" customWidth="1"/>
    <col min="14735" max="14735" width="13.125" style="5" customWidth="1"/>
    <col min="14736" max="14747" width="10" style="5" customWidth="1"/>
    <col min="14748" max="14748" width="13.125" style="5" customWidth="1"/>
    <col min="14749" max="14760" width="10" style="5" customWidth="1"/>
    <col min="14761" max="14761" width="13.125" style="5" customWidth="1"/>
    <col min="14762" max="14773" width="10" style="5" customWidth="1"/>
    <col min="14774" max="14774" width="13.125" style="5" customWidth="1"/>
    <col min="14775" max="14786" width="10" style="5" customWidth="1"/>
    <col min="14787" max="14787" width="13.125" style="5" customWidth="1"/>
    <col min="14788" max="14799" width="10" style="5" customWidth="1"/>
    <col min="14800" max="14800" width="13.125" style="5" customWidth="1"/>
    <col min="14801" max="14802" width="11" style="5" customWidth="1"/>
    <col min="14803" max="14803" width="11.125" style="5" customWidth="1"/>
    <col min="14804" max="14805" width="11" style="5" customWidth="1"/>
    <col min="14806" max="14806" width="11.125" style="5" customWidth="1"/>
    <col min="14807" max="14808" width="12.25" style="5" customWidth="1"/>
    <col min="14809" max="14809" width="11.125" style="5" customWidth="1"/>
    <col min="14810" max="14812" width="12.375" style="5" customWidth="1"/>
    <col min="14813" max="14813" width="13.125" style="5" customWidth="1"/>
    <col min="14814" max="14816" width="12.375" style="5" customWidth="1"/>
    <col min="14817" max="14825" width="12.5" style="5" customWidth="1"/>
    <col min="14826" max="14826" width="13.125" style="5" customWidth="1"/>
    <col min="14827" max="14838" width="12.375" style="5" bestFit="1" customWidth="1"/>
    <col min="14839" max="14839" width="13.125" style="5" customWidth="1"/>
    <col min="14840" max="14840" width="12.375" style="5" bestFit="1" customWidth="1"/>
    <col min="14841" max="14844" width="9" style="5"/>
    <col min="14845" max="14845" width="16.875" style="5" customWidth="1"/>
    <col min="14846" max="14846" width="15.5" style="5" customWidth="1"/>
    <col min="14847" max="14861" width="12.125" style="5" customWidth="1"/>
    <col min="14862" max="14873" width="10.5" style="5" customWidth="1"/>
    <col min="14874" max="14874" width="12" style="5" customWidth="1"/>
    <col min="14875" max="14879" width="10.5" style="5" customWidth="1"/>
    <col min="14880" max="14886" width="10" style="5" customWidth="1"/>
    <col min="14887" max="14887" width="12.5" style="5" customWidth="1"/>
    <col min="14888" max="14899" width="10" style="5" customWidth="1"/>
    <col min="14900" max="14900" width="12.5" style="5" customWidth="1"/>
    <col min="14901" max="14912" width="10" style="5" customWidth="1"/>
    <col min="14913" max="14913" width="12.5" style="5" customWidth="1"/>
    <col min="14914" max="14914" width="10" style="5" customWidth="1"/>
    <col min="14915" max="14915" width="12" style="5" customWidth="1"/>
    <col min="14916" max="14925" width="10" style="5" customWidth="1"/>
    <col min="14926" max="14926" width="12.5" style="5" customWidth="1"/>
    <col min="14927" max="14938" width="10" style="5" customWidth="1"/>
    <col min="14939" max="14939" width="12.5" style="5" customWidth="1"/>
    <col min="14940" max="14951" width="10" style="5" customWidth="1"/>
    <col min="14952" max="14952" width="12.5" style="5" customWidth="1"/>
    <col min="14953" max="14964" width="10" style="5" customWidth="1"/>
    <col min="14965" max="14965" width="12.5" style="5" customWidth="1"/>
    <col min="14966" max="14977" width="10" style="5" customWidth="1"/>
    <col min="14978" max="14978" width="13.125" style="5" customWidth="1"/>
    <col min="14979" max="14990" width="10" style="5" customWidth="1"/>
    <col min="14991" max="14991" width="13.125" style="5" customWidth="1"/>
    <col min="14992" max="15003" width="10" style="5" customWidth="1"/>
    <col min="15004" max="15004" width="13.125" style="5" customWidth="1"/>
    <col min="15005" max="15016" width="10" style="5" customWidth="1"/>
    <col min="15017" max="15017" width="13.125" style="5" customWidth="1"/>
    <col min="15018" max="15029" width="10" style="5" customWidth="1"/>
    <col min="15030" max="15030" width="13.125" style="5" customWidth="1"/>
    <col min="15031" max="15042" width="10" style="5" customWidth="1"/>
    <col min="15043" max="15043" width="13.125" style="5" customWidth="1"/>
    <col min="15044" max="15055" width="10" style="5" customWidth="1"/>
    <col min="15056" max="15056" width="13.125" style="5" customWidth="1"/>
    <col min="15057" max="15058" width="11" style="5" customWidth="1"/>
    <col min="15059" max="15059" width="11.125" style="5" customWidth="1"/>
    <col min="15060" max="15061" width="11" style="5" customWidth="1"/>
    <col min="15062" max="15062" width="11.125" style="5" customWidth="1"/>
    <col min="15063" max="15064" width="12.25" style="5" customWidth="1"/>
    <col min="15065" max="15065" width="11.125" style="5" customWidth="1"/>
    <col min="15066" max="15068" width="12.375" style="5" customWidth="1"/>
    <col min="15069" max="15069" width="13.125" style="5" customWidth="1"/>
    <col min="15070" max="15072" width="12.375" style="5" customWidth="1"/>
    <col min="15073" max="15081" width="12.5" style="5" customWidth="1"/>
    <col min="15082" max="15082" width="13.125" style="5" customWidth="1"/>
    <col min="15083" max="15094" width="12.375" style="5" bestFit="1" customWidth="1"/>
    <col min="15095" max="15095" width="13.125" style="5" customWidth="1"/>
    <col min="15096" max="15096" width="12.375" style="5" bestFit="1" customWidth="1"/>
    <col min="15097" max="15100" width="9" style="5"/>
    <col min="15101" max="15101" width="16.875" style="5" customWidth="1"/>
    <col min="15102" max="15102" width="15.5" style="5" customWidth="1"/>
    <col min="15103" max="15117" width="12.125" style="5" customWidth="1"/>
    <col min="15118" max="15129" width="10.5" style="5" customWidth="1"/>
    <col min="15130" max="15130" width="12" style="5" customWidth="1"/>
    <col min="15131" max="15135" width="10.5" style="5" customWidth="1"/>
    <col min="15136" max="15142" width="10" style="5" customWidth="1"/>
    <col min="15143" max="15143" width="12.5" style="5" customWidth="1"/>
    <col min="15144" max="15155" width="10" style="5" customWidth="1"/>
    <col min="15156" max="15156" width="12.5" style="5" customWidth="1"/>
    <col min="15157" max="15168" width="10" style="5" customWidth="1"/>
    <col min="15169" max="15169" width="12.5" style="5" customWidth="1"/>
    <col min="15170" max="15170" width="10" style="5" customWidth="1"/>
    <col min="15171" max="15171" width="12" style="5" customWidth="1"/>
    <col min="15172" max="15181" width="10" style="5" customWidth="1"/>
    <col min="15182" max="15182" width="12.5" style="5" customWidth="1"/>
    <col min="15183" max="15194" width="10" style="5" customWidth="1"/>
    <col min="15195" max="15195" width="12.5" style="5" customWidth="1"/>
    <col min="15196" max="15207" width="10" style="5" customWidth="1"/>
    <col min="15208" max="15208" width="12.5" style="5" customWidth="1"/>
    <col min="15209" max="15220" width="10" style="5" customWidth="1"/>
    <col min="15221" max="15221" width="12.5" style="5" customWidth="1"/>
    <col min="15222" max="15233" width="10" style="5" customWidth="1"/>
    <col min="15234" max="15234" width="13.125" style="5" customWidth="1"/>
    <col min="15235" max="15246" width="10" style="5" customWidth="1"/>
    <col min="15247" max="15247" width="13.125" style="5" customWidth="1"/>
    <col min="15248" max="15259" width="10" style="5" customWidth="1"/>
    <col min="15260" max="15260" width="13.125" style="5" customWidth="1"/>
    <col min="15261" max="15272" width="10" style="5" customWidth="1"/>
    <col min="15273" max="15273" width="13.125" style="5" customWidth="1"/>
    <col min="15274" max="15285" width="10" style="5" customWidth="1"/>
    <col min="15286" max="15286" width="13.125" style="5" customWidth="1"/>
    <col min="15287" max="15298" width="10" style="5" customWidth="1"/>
    <col min="15299" max="15299" width="13.125" style="5" customWidth="1"/>
    <col min="15300" max="15311" width="10" style="5" customWidth="1"/>
    <col min="15312" max="15312" width="13.125" style="5" customWidth="1"/>
    <col min="15313" max="15314" width="11" style="5" customWidth="1"/>
    <col min="15315" max="15315" width="11.125" style="5" customWidth="1"/>
    <col min="15316" max="15317" width="11" style="5" customWidth="1"/>
    <col min="15318" max="15318" width="11.125" style="5" customWidth="1"/>
    <col min="15319" max="15320" width="12.25" style="5" customWidth="1"/>
    <col min="15321" max="15321" width="11.125" style="5" customWidth="1"/>
    <col min="15322" max="15324" width="12.375" style="5" customWidth="1"/>
    <col min="15325" max="15325" width="13.125" style="5" customWidth="1"/>
    <col min="15326" max="15328" width="12.375" style="5" customWidth="1"/>
    <col min="15329" max="15337" width="12.5" style="5" customWidth="1"/>
    <col min="15338" max="15338" width="13.125" style="5" customWidth="1"/>
    <col min="15339" max="15350" width="12.375" style="5" bestFit="1" customWidth="1"/>
    <col min="15351" max="15351" width="13.125" style="5" customWidth="1"/>
    <col min="15352" max="15352" width="12.375" style="5" bestFit="1" customWidth="1"/>
    <col min="15353" max="15356" width="9" style="5"/>
    <col min="15357" max="15357" width="16.875" style="5" customWidth="1"/>
    <col min="15358" max="15358" width="15.5" style="5" customWidth="1"/>
    <col min="15359" max="15373" width="12.125" style="5" customWidth="1"/>
    <col min="15374" max="15385" width="10.5" style="5" customWidth="1"/>
    <col min="15386" max="15386" width="12" style="5" customWidth="1"/>
    <col min="15387" max="15391" width="10.5" style="5" customWidth="1"/>
    <col min="15392" max="15398" width="10" style="5" customWidth="1"/>
    <col min="15399" max="15399" width="12.5" style="5" customWidth="1"/>
    <col min="15400" max="15411" width="10" style="5" customWidth="1"/>
    <col min="15412" max="15412" width="12.5" style="5" customWidth="1"/>
    <col min="15413" max="15424" width="10" style="5" customWidth="1"/>
    <col min="15425" max="15425" width="12.5" style="5" customWidth="1"/>
    <col min="15426" max="15426" width="10" style="5" customWidth="1"/>
    <col min="15427" max="15427" width="12" style="5" customWidth="1"/>
    <col min="15428" max="15437" width="10" style="5" customWidth="1"/>
    <col min="15438" max="15438" width="12.5" style="5" customWidth="1"/>
    <col min="15439" max="15450" width="10" style="5" customWidth="1"/>
    <col min="15451" max="15451" width="12.5" style="5" customWidth="1"/>
    <col min="15452" max="15463" width="10" style="5" customWidth="1"/>
    <col min="15464" max="15464" width="12.5" style="5" customWidth="1"/>
    <col min="15465" max="15476" width="10" style="5" customWidth="1"/>
    <col min="15477" max="15477" width="12.5" style="5" customWidth="1"/>
    <col min="15478" max="15489" width="10" style="5" customWidth="1"/>
    <col min="15490" max="15490" width="13.125" style="5" customWidth="1"/>
    <col min="15491" max="15502" width="10" style="5" customWidth="1"/>
    <col min="15503" max="15503" width="13.125" style="5" customWidth="1"/>
    <col min="15504" max="15515" width="10" style="5" customWidth="1"/>
    <col min="15516" max="15516" width="13.125" style="5" customWidth="1"/>
    <col min="15517" max="15528" width="10" style="5" customWidth="1"/>
    <col min="15529" max="15529" width="13.125" style="5" customWidth="1"/>
    <col min="15530" max="15541" width="10" style="5" customWidth="1"/>
    <col min="15542" max="15542" width="13.125" style="5" customWidth="1"/>
    <col min="15543" max="15554" width="10" style="5" customWidth="1"/>
    <col min="15555" max="15555" width="13.125" style="5" customWidth="1"/>
    <col min="15556" max="15567" width="10" style="5" customWidth="1"/>
    <col min="15568" max="15568" width="13.125" style="5" customWidth="1"/>
    <col min="15569" max="15570" width="11" style="5" customWidth="1"/>
    <col min="15571" max="15571" width="11.125" style="5" customWidth="1"/>
    <col min="15572" max="15573" width="11" style="5" customWidth="1"/>
    <col min="15574" max="15574" width="11.125" style="5" customWidth="1"/>
    <col min="15575" max="15576" width="12.25" style="5" customWidth="1"/>
    <col min="15577" max="15577" width="11.125" style="5" customWidth="1"/>
    <col min="15578" max="15580" width="12.375" style="5" customWidth="1"/>
    <col min="15581" max="15581" width="13.125" style="5" customWidth="1"/>
    <col min="15582" max="15584" width="12.375" style="5" customWidth="1"/>
    <col min="15585" max="15593" width="12.5" style="5" customWidth="1"/>
    <col min="15594" max="15594" width="13.125" style="5" customWidth="1"/>
    <col min="15595" max="15606" width="12.375" style="5" bestFit="1" customWidth="1"/>
    <col min="15607" max="15607" width="13.125" style="5" customWidth="1"/>
    <col min="15608" max="15608" width="12.375" style="5" bestFit="1" customWidth="1"/>
    <col min="15609" max="15612" width="9" style="5"/>
    <col min="15613" max="15613" width="16.875" style="5" customWidth="1"/>
    <col min="15614" max="15614" width="15.5" style="5" customWidth="1"/>
    <col min="15615" max="15629" width="12.125" style="5" customWidth="1"/>
    <col min="15630" max="15641" width="10.5" style="5" customWidth="1"/>
    <col min="15642" max="15642" width="12" style="5" customWidth="1"/>
    <col min="15643" max="15647" width="10.5" style="5" customWidth="1"/>
    <col min="15648" max="15654" width="10" style="5" customWidth="1"/>
    <col min="15655" max="15655" width="12.5" style="5" customWidth="1"/>
    <col min="15656" max="15667" width="10" style="5" customWidth="1"/>
    <col min="15668" max="15668" width="12.5" style="5" customWidth="1"/>
    <col min="15669" max="15680" width="10" style="5" customWidth="1"/>
    <col min="15681" max="15681" width="12.5" style="5" customWidth="1"/>
    <col min="15682" max="15682" width="10" style="5" customWidth="1"/>
    <col min="15683" max="15683" width="12" style="5" customWidth="1"/>
    <col min="15684" max="15693" width="10" style="5" customWidth="1"/>
    <col min="15694" max="15694" width="12.5" style="5" customWidth="1"/>
    <col min="15695" max="15706" width="10" style="5" customWidth="1"/>
    <col min="15707" max="15707" width="12.5" style="5" customWidth="1"/>
    <col min="15708" max="15719" width="10" style="5" customWidth="1"/>
    <col min="15720" max="15720" width="12.5" style="5" customWidth="1"/>
    <col min="15721" max="15732" width="10" style="5" customWidth="1"/>
    <col min="15733" max="15733" width="12.5" style="5" customWidth="1"/>
    <col min="15734" max="15745" width="10" style="5" customWidth="1"/>
    <col min="15746" max="15746" width="13.125" style="5" customWidth="1"/>
    <col min="15747" max="15758" width="10" style="5" customWidth="1"/>
    <col min="15759" max="15759" width="13.125" style="5" customWidth="1"/>
    <col min="15760" max="15771" width="10" style="5" customWidth="1"/>
    <col min="15772" max="15772" width="13.125" style="5" customWidth="1"/>
    <col min="15773" max="15784" width="10" style="5" customWidth="1"/>
    <col min="15785" max="15785" width="13.125" style="5" customWidth="1"/>
    <col min="15786" max="15797" width="10" style="5" customWidth="1"/>
    <col min="15798" max="15798" width="13.125" style="5" customWidth="1"/>
    <col min="15799" max="15810" width="10" style="5" customWidth="1"/>
    <col min="15811" max="15811" width="13.125" style="5" customWidth="1"/>
    <col min="15812" max="15823" width="10" style="5" customWidth="1"/>
    <col min="15824" max="15824" width="13.125" style="5" customWidth="1"/>
    <col min="15825" max="15826" width="11" style="5" customWidth="1"/>
    <col min="15827" max="15827" width="11.125" style="5" customWidth="1"/>
    <col min="15828" max="15829" width="11" style="5" customWidth="1"/>
    <col min="15830" max="15830" width="11.125" style="5" customWidth="1"/>
    <col min="15831" max="15832" width="12.25" style="5" customWidth="1"/>
    <col min="15833" max="15833" width="11.125" style="5" customWidth="1"/>
    <col min="15834" max="15836" width="12.375" style="5" customWidth="1"/>
    <col min="15837" max="15837" width="13.125" style="5" customWidth="1"/>
    <col min="15838" max="15840" width="12.375" style="5" customWidth="1"/>
    <col min="15841" max="15849" width="12.5" style="5" customWidth="1"/>
    <col min="15850" max="15850" width="13.125" style="5" customWidth="1"/>
    <col min="15851" max="15862" width="12.375" style="5" bestFit="1" customWidth="1"/>
    <col min="15863" max="15863" width="13.125" style="5" customWidth="1"/>
    <col min="15864" max="15864" width="12.375" style="5" bestFit="1" customWidth="1"/>
    <col min="15865" max="15868" width="9" style="5"/>
    <col min="15869" max="15869" width="16.875" style="5" customWidth="1"/>
    <col min="15870" max="15870" width="15.5" style="5" customWidth="1"/>
    <col min="15871" max="15885" width="12.125" style="5" customWidth="1"/>
    <col min="15886" max="15897" width="10.5" style="5" customWidth="1"/>
    <col min="15898" max="15898" width="12" style="5" customWidth="1"/>
    <col min="15899" max="15903" width="10.5" style="5" customWidth="1"/>
    <col min="15904" max="15910" width="10" style="5" customWidth="1"/>
    <col min="15911" max="15911" width="12.5" style="5" customWidth="1"/>
    <col min="15912" max="15923" width="10" style="5" customWidth="1"/>
    <col min="15924" max="15924" width="12.5" style="5" customWidth="1"/>
    <col min="15925" max="15936" width="10" style="5" customWidth="1"/>
    <col min="15937" max="15937" width="12.5" style="5" customWidth="1"/>
    <col min="15938" max="15938" width="10" style="5" customWidth="1"/>
    <col min="15939" max="15939" width="12" style="5" customWidth="1"/>
    <col min="15940" max="15949" width="10" style="5" customWidth="1"/>
    <col min="15950" max="15950" width="12.5" style="5" customWidth="1"/>
    <col min="15951" max="15962" width="10" style="5" customWidth="1"/>
    <col min="15963" max="15963" width="12.5" style="5" customWidth="1"/>
    <col min="15964" max="15975" width="10" style="5" customWidth="1"/>
    <col min="15976" max="15976" width="12.5" style="5" customWidth="1"/>
    <col min="15977" max="15988" width="10" style="5" customWidth="1"/>
    <col min="15989" max="15989" width="12.5" style="5" customWidth="1"/>
    <col min="15990" max="16001" width="10" style="5" customWidth="1"/>
    <col min="16002" max="16002" width="13.125" style="5" customWidth="1"/>
    <col min="16003" max="16014" width="10" style="5" customWidth="1"/>
    <col min="16015" max="16015" width="13.125" style="5" customWidth="1"/>
    <col min="16016" max="16027" width="10" style="5" customWidth="1"/>
    <col min="16028" max="16028" width="13.125" style="5" customWidth="1"/>
    <col min="16029" max="16040" width="10" style="5" customWidth="1"/>
    <col min="16041" max="16041" width="13.125" style="5" customWidth="1"/>
    <col min="16042" max="16053" width="10" style="5" customWidth="1"/>
    <col min="16054" max="16054" width="13.125" style="5" customWidth="1"/>
    <col min="16055" max="16066" width="10" style="5" customWidth="1"/>
    <col min="16067" max="16067" width="13.125" style="5" customWidth="1"/>
    <col min="16068" max="16079" width="10" style="5" customWidth="1"/>
    <col min="16080" max="16080" width="13.125" style="5" customWidth="1"/>
    <col min="16081" max="16082" width="11" style="5" customWidth="1"/>
    <col min="16083" max="16083" width="11.125" style="5" customWidth="1"/>
    <col min="16084" max="16085" width="11" style="5" customWidth="1"/>
    <col min="16086" max="16086" width="11.125" style="5" customWidth="1"/>
    <col min="16087" max="16088" width="12.25" style="5" customWidth="1"/>
    <col min="16089" max="16089" width="11.125" style="5" customWidth="1"/>
    <col min="16090" max="16092" width="12.375" style="5" customWidth="1"/>
    <col min="16093" max="16093" width="13.125" style="5" customWidth="1"/>
    <col min="16094" max="16096" width="12.375" style="5" customWidth="1"/>
    <col min="16097" max="16105" width="12.5" style="5" customWidth="1"/>
    <col min="16106" max="16106" width="13.125" style="5" customWidth="1"/>
    <col min="16107" max="16118" width="12.375" style="5" bestFit="1" customWidth="1"/>
    <col min="16119" max="16119" width="13.125" style="5" customWidth="1"/>
    <col min="16120" max="16120" width="12.375" style="5" bestFit="1" customWidth="1"/>
    <col min="16121" max="16124" width="9" style="5"/>
    <col min="16125" max="16125" width="16.875" style="5" customWidth="1"/>
    <col min="16126" max="16126" width="15.5" style="5" customWidth="1"/>
    <col min="16127" max="16141" width="12.125" style="5" customWidth="1"/>
    <col min="16142" max="16153" width="10.5" style="5" customWidth="1"/>
    <col min="16154" max="16154" width="12" style="5" customWidth="1"/>
    <col min="16155" max="16159" width="10.5" style="5" customWidth="1"/>
    <col min="16160" max="16166" width="10" style="5" customWidth="1"/>
    <col min="16167" max="16167" width="12.5" style="5" customWidth="1"/>
    <col min="16168" max="16179" width="10" style="5" customWidth="1"/>
    <col min="16180" max="16180" width="12.5" style="5" customWidth="1"/>
    <col min="16181" max="16192" width="10" style="5" customWidth="1"/>
    <col min="16193" max="16193" width="12.5" style="5" customWidth="1"/>
    <col min="16194" max="16194" width="10" style="5" customWidth="1"/>
    <col min="16195" max="16195" width="12" style="5" customWidth="1"/>
    <col min="16196" max="16205" width="10" style="5" customWidth="1"/>
    <col min="16206" max="16206" width="12.5" style="5" customWidth="1"/>
    <col min="16207" max="16218" width="10" style="5" customWidth="1"/>
    <col min="16219" max="16219" width="12.5" style="5" customWidth="1"/>
    <col min="16220" max="16231" width="10" style="5" customWidth="1"/>
    <col min="16232" max="16232" width="12.5" style="5" customWidth="1"/>
    <col min="16233" max="16244" width="10" style="5" customWidth="1"/>
    <col min="16245" max="16245" width="12.5" style="5" customWidth="1"/>
    <col min="16246" max="16257" width="10" style="5" customWidth="1"/>
    <col min="16258" max="16258" width="13.125" style="5" customWidth="1"/>
    <col min="16259" max="16270" width="10" style="5" customWidth="1"/>
    <col min="16271" max="16271" width="13.125" style="5" customWidth="1"/>
    <col min="16272" max="16283" width="10" style="5" customWidth="1"/>
    <col min="16284" max="16284" width="13.125" style="5" customWidth="1"/>
    <col min="16285" max="16296" width="10" style="5" customWidth="1"/>
    <col min="16297" max="16297" width="13.125" style="5" customWidth="1"/>
    <col min="16298" max="16309" width="10" style="5" customWidth="1"/>
    <col min="16310" max="16310" width="13.125" style="5" customWidth="1"/>
    <col min="16311" max="16322" width="10" style="5" customWidth="1"/>
    <col min="16323" max="16323" width="13.125" style="5" customWidth="1"/>
    <col min="16324" max="16335" width="10" style="5" customWidth="1"/>
    <col min="16336" max="16336" width="13.125" style="5" customWidth="1"/>
    <col min="16337" max="16338" width="11" style="5" customWidth="1"/>
    <col min="16339" max="16339" width="11.125" style="5" customWidth="1"/>
    <col min="16340" max="16341" width="11" style="5" customWidth="1"/>
    <col min="16342" max="16342" width="11.125" style="5" customWidth="1"/>
    <col min="16343" max="16344" width="12.25" style="5" customWidth="1"/>
    <col min="16345" max="16345" width="11.125" style="5" customWidth="1"/>
    <col min="16346" max="16348" width="12.375" style="5" customWidth="1"/>
    <col min="16349" max="16349" width="13.125" style="5" customWidth="1"/>
    <col min="16350" max="16352" width="12.375" style="5" customWidth="1"/>
    <col min="16353" max="16361" width="12.5" style="5" customWidth="1"/>
    <col min="16362" max="16362" width="13.125" style="5" customWidth="1"/>
    <col min="16363" max="16374" width="12.375" style="5" bestFit="1" customWidth="1"/>
    <col min="16375" max="16375" width="13.125" style="5" customWidth="1"/>
    <col min="16376" max="16376" width="12.375" style="5" bestFit="1" customWidth="1"/>
    <col min="16377" max="16384" width="9" style="5"/>
  </cols>
  <sheetData>
    <row r="1" spans="1:27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7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73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794</v>
      </c>
      <c r="IT3" s="9" t="s">
        <v>795</v>
      </c>
      <c r="IU3" s="9" t="s">
        <v>796</v>
      </c>
      <c r="IV3" s="9" t="s">
        <v>797</v>
      </c>
      <c r="IW3" s="9" t="s">
        <v>798</v>
      </c>
      <c r="IX3" s="9" t="s">
        <v>799</v>
      </c>
      <c r="IY3" s="9" t="s">
        <v>800</v>
      </c>
      <c r="IZ3" s="9" t="s">
        <v>801</v>
      </c>
      <c r="JA3" s="9" t="s">
        <v>802</v>
      </c>
      <c r="JB3" s="9" t="s">
        <v>803</v>
      </c>
      <c r="JC3" s="9" t="s">
        <v>804</v>
      </c>
      <c r="JD3" s="9" t="s">
        <v>1065</v>
      </c>
      <c r="JE3" s="9" t="s">
        <v>1066</v>
      </c>
      <c r="JF3" s="9" t="s">
        <v>1067</v>
      </c>
      <c r="JG3" s="9" t="s">
        <v>1068</v>
      </c>
      <c r="JH3" s="9" t="s">
        <v>1069</v>
      </c>
      <c r="JI3" s="9" t="s">
        <v>1070</v>
      </c>
      <c r="JJ3" s="9" t="s">
        <v>1071</v>
      </c>
      <c r="JK3" s="9" t="s">
        <v>1072</v>
      </c>
      <c r="JL3" s="9" t="s">
        <v>1073</v>
      </c>
      <c r="JM3" s="9" t="s">
        <v>1074</v>
      </c>
    </row>
    <row r="4" spans="1:273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SUM(JE4:JM4)</f>
        <v>9942835</v>
      </c>
      <c r="JE4" s="23">
        <f>SUM(JE6:JE7)</f>
        <v>1220695</v>
      </c>
      <c r="JF4" s="23">
        <f>SUM(JF6:JF7)</f>
        <v>1252080</v>
      </c>
      <c r="JG4" s="23">
        <f t="shared" ref="JG4:JK4" si="8">JG6+JG7</f>
        <v>1233640</v>
      </c>
      <c r="JH4" s="23">
        <f t="shared" si="8"/>
        <v>1075899</v>
      </c>
      <c r="JI4" s="23">
        <f t="shared" si="8"/>
        <v>977889</v>
      </c>
      <c r="JJ4" s="23">
        <f t="shared" si="8"/>
        <v>991802</v>
      </c>
      <c r="JK4" s="23">
        <f t="shared" si="8"/>
        <v>1008671</v>
      </c>
      <c r="JL4" s="23">
        <f t="shared" ref="JL4:JM4" si="9">JL6+JL7</f>
        <v>1103506</v>
      </c>
      <c r="JM4" s="23">
        <f t="shared" si="9"/>
        <v>1078653</v>
      </c>
    </row>
    <row r="5" spans="1:273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</row>
    <row r="6" spans="1:273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0">SUM(EI9,EI71,EI130,EI193,EI226,EI291)</f>
        <v>496258</v>
      </c>
      <c r="EJ6" s="18">
        <f t="shared" si="10"/>
        <v>495265</v>
      </c>
      <c r="EK6" s="18">
        <f t="shared" si="10"/>
        <v>499581</v>
      </c>
      <c r="EL6" s="18">
        <f t="shared" si="10"/>
        <v>557109</v>
      </c>
      <c r="EM6" s="18">
        <f t="shared" si="10"/>
        <v>530403</v>
      </c>
      <c r="EN6" s="18">
        <f t="shared" si="10"/>
        <v>616945</v>
      </c>
      <c r="EO6" s="18">
        <f t="shared" si="10"/>
        <v>537091</v>
      </c>
      <c r="EP6" s="18">
        <f t="shared" si="10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1">FF9+FF71+FF130+FF193+FF226+FF291</f>
        <v>651560</v>
      </c>
      <c r="FG6" s="17">
        <f t="shared" si="11"/>
        <v>706167</v>
      </c>
      <c r="FH6" s="17">
        <f t="shared" si="11"/>
        <v>669982</v>
      </c>
      <c r="FI6" s="17">
        <f t="shared" si="11"/>
        <v>556414</v>
      </c>
      <c r="FJ6" s="17">
        <f t="shared" si="11"/>
        <v>511580</v>
      </c>
      <c r="FK6" s="17">
        <f t="shared" si="11"/>
        <v>589888</v>
      </c>
      <c r="FL6" s="17">
        <f t="shared" si="11"/>
        <v>677795</v>
      </c>
      <c r="FM6" s="17">
        <f t="shared" si="11"/>
        <v>660431</v>
      </c>
      <c r="FN6" s="17">
        <f t="shared" si="11"/>
        <v>717155</v>
      </c>
      <c r="FO6" s="17">
        <f t="shared" si="11"/>
        <v>618655</v>
      </c>
      <c r="FP6" s="17">
        <f t="shared" si="11"/>
        <v>634265</v>
      </c>
      <c r="FQ6" s="16">
        <f>SUM(FR6:GC6)</f>
        <v>8478164</v>
      </c>
      <c r="FR6" s="17">
        <f t="shared" ref="FR6:GC6" si="12">FR9+FR71+FR130+FR193+FR226+FR291</f>
        <v>546916</v>
      </c>
      <c r="FS6" s="17">
        <f t="shared" si="12"/>
        <v>617573</v>
      </c>
      <c r="FT6" s="29">
        <f t="shared" si="12"/>
        <v>742113</v>
      </c>
      <c r="FU6" s="17">
        <f t="shared" si="12"/>
        <v>702568</v>
      </c>
      <c r="FV6" s="17">
        <f t="shared" si="12"/>
        <v>701990</v>
      </c>
      <c r="FW6" s="30">
        <f t="shared" si="12"/>
        <v>689484</v>
      </c>
      <c r="FX6" s="17">
        <f t="shared" si="12"/>
        <v>726524</v>
      </c>
      <c r="FY6" s="30">
        <f t="shared" si="12"/>
        <v>807395</v>
      </c>
      <c r="FZ6" s="17">
        <f t="shared" si="12"/>
        <v>737978</v>
      </c>
      <c r="GA6" s="30">
        <f t="shared" si="12"/>
        <v>843042</v>
      </c>
      <c r="GB6" s="17">
        <f t="shared" si="12"/>
        <v>712129</v>
      </c>
      <c r="GC6" s="17">
        <f t="shared" si="12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3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4">SUM(GW9,GW71,GW130,GW193,GW226,GW291)</f>
        <v>917491</v>
      </c>
      <c r="GX6" s="17">
        <f t="shared" si="14"/>
        <v>980547</v>
      </c>
      <c r="GY6" s="17">
        <f t="shared" si="14"/>
        <v>1076078</v>
      </c>
      <c r="GZ6" s="17">
        <f t="shared" si="14"/>
        <v>959235</v>
      </c>
      <c r="HA6" s="17">
        <f t="shared" si="14"/>
        <v>994739</v>
      </c>
      <c r="HB6" s="17">
        <f t="shared" si="14"/>
        <v>815498</v>
      </c>
      <c r="HC6" s="17">
        <f t="shared" si="14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5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16">SUM(IR9,IR71,IR130,IR193,IR226,IR291)</f>
        <v>1059041</v>
      </c>
      <c r="IS6" s="32">
        <f t="shared" si="16"/>
        <v>1108358</v>
      </c>
      <c r="IT6" s="32">
        <f t="shared" si="16"/>
        <v>1364269</v>
      </c>
      <c r="IU6" s="32">
        <f t="shared" si="16"/>
        <v>1444613</v>
      </c>
      <c r="IV6" s="32">
        <f t="shared" si="16"/>
        <v>1468192</v>
      </c>
      <c r="IW6" s="32">
        <f t="shared" si="16"/>
        <v>1530460</v>
      </c>
      <c r="IX6" s="32">
        <f t="shared" si="16"/>
        <v>1681578</v>
      </c>
      <c r="IY6" s="32">
        <f t="shared" si="16"/>
        <v>1641484</v>
      </c>
      <c r="IZ6" s="123">
        <f t="shared" si="16"/>
        <v>1499050</v>
      </c>
      <c r="JA6" s="126">
        <f t="shared" ref="JA6" si="17">SUM(JA9,JA71,JA130,JA193,JA226,JA291)</f>
        <v>1561701</v>
      </c>
      <c r="JB6" s="123">
        <f t="shared" ref="JB6:JC6" si="18">SUM(JB9,JB71,JB130,JB193,JB226,JB291)</f>
        <v>1285906</v>
      </c>
      <c r="JC6" s="123">
        <f t="shared" si="18"/>
        <v>1320633</v>
      </c>
      <c r="JD6" s="16">
        <f>SUM(JE6:JM6)</f>
        <v>9744805</v>
      </c>
      <c r="JE6" s="123">
        <f t="shared" ref="JE6:JK6" si="19">SUM(JE9,JE71,JE130,JE193,JE226,JE291)</f>
        <v>1201267</v>
      </c>
      <c r="JF6" s="123">
        <f t="shared" si="19"/>
        <v>1234996</v>
      </c>
      <c r="JG6" s="32">
        <f t="shared" si="19"/>
        <v>1208854</v>
      </c>
      <c r="JH6" s="32">
        <f t="shared" si="19"/>
        <v>1052164</v>
      </c>
      <c r="JI6" s="32">
        <f t="shared" si="19"/>
        <v>954509</v>
      </c>
      <c r="JJ6" s="32">
        <f t="shared" si="19"/>
        <v>969111</v>
      </c>
      <c r="JK6" s="32">
        <f t="shared" si="19"/>
        <v>987655</v>
      </c>
      <c r="JL6" s="32">
        <f t="shared" ref="JL6:JM6" si="20">SUM(JL9,JL71,JL130,JL193,JL226,JL291)</f>
        <v>1081068</v>
      </c>
      <c r="JM6" s="32">
        <f t="shared" si="20"/>
        <v>1055181</v>
      </c>
    </row>
    <row r="7" spans="1:273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3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21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5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SUM(JE7:JM7)</f>
        <v>198030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  <c r="JJ7" s="36">
        <v>22691</v>
      </c>
      <c r="JK7" s="36">
        <v>21016</v>
      </c>
      <c r="JL7" s="36">
        <v>22438</v>
      </c>
      <c r="JM7" s="36">
        <v>23472</v>
      </c>
    </row>
    <row r="8" spans="1:273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</row>
    <row r="9" spans="1:273" ht="17.25" thickBot="1">
      <c r="A9" s="9" t="s">
        <v>256</v>
      </c>
      <c r="B9" s="9"/>
      <c r="C9" s="9">
        <f>SUM(C11:C36,C39:C45)</f>
        <v>802601</v>
      </c>
      <c r="D9" s="9">
        <f t="shared" ref="D9:P9" si="22">SUM(D11:D36,D39:D45)</f>
        <v>883308</v>
      </c>
      <c r="E9" s="9">
        <f t="shared" si="22"/>
        <v>1032985</v>
      </c>
      <c r="F9" s="9">
        <f t="shared" si="22"/>
        <v>1149856</v>
      </c>
      <c r="G9" s="9">
        <f t="shared" si="22"/>
        <v>1473850</v>
      </c>
      <c r="H9" s="9">
        <f t="shared" si="22"/>
        <v>1847793</v>
      </c>
      <c r="I9" s="9">
        <f t="shared" si="22"/>
        <v>2046113</v>
      </c>
      <c r="J9" s="9">
        <f t="shared" si="22"/>
        <v>2247918</v>
      </c>
      <c r="K9" s="9">
        <f t="shared" si="22"/>
        <v>2228834</v>
      </c>
      <c r="L9" s="9">
        <f t="shared" si="22"/>
        <v>2275211</v>
      </c>
      <c r="M9" s="9">
        <f t="shared" si="22"/>
        <v>2456699</v>
      </c>
      <c r="N9" s="9">
        <f t="shared" si="22"/>
        <v>2544566</v>
      </c>
      <c r="O9" s="9">
        <f t="shared" si="22"/>
        <v>2441740</v>
      </c>
      <c r="P9" s="9">
        <f t="shared" si="22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23">SUM(EI11:EI36,EI39:EI42)+EI45</f>
        <v>372801</v>
      </c>
      <c r="EJ9" s="10">
        <f t="shared" si="23"/>
        <v>369646</v>
      </c>
      <c r="EK9" s="10">
        <f t="shared" si="23"/>
        <v>373610</v>
      </c>
      <c r="EL9" s="10">
        <f t="shared" si="23"/>
        <v>436374</v>
      </c>
      <c r="EM9" s="10">
        <f t="shared" si="23"/>
        <v>409343</v>
      </c>
      <c r="EN9" s="10">
        <f t="shared" si="23"/>
        <v>477901</v>
      </c>
      <c r="EO9" s="10">
        <f t="shared" si="23"/>
        <v>424734</v>
      </c>
      <c r="EP9" s="10">
        <f t="shared" si="23"/>
        <v>417393</v>
      </c>
      <c r="EQ9" s="9">
        <f t="shared" ref="EQ9:EQ43" si="24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5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6">SUM(FR9:GC9)</f>
        <v>6838514</v>
      </c>
      <c r="FR9" s="10">
        <f t="shared" ref="FR9:GC9" si="27">SUM(FR11:FR36)+SUM(FR39:FR45)</f>
        <v>433045</v>
      </c>
      <c r="FS9" s="10">
        <f t="shared" si="27"/>
        <v>515506</v>
      </c>
      <c r="FT9" s="11">
        <f t="shared" si="27"/>
        <v>602029</v>
      </c>
      <c r="FU9" s="10">
        <f t="shared" si="27"/>
        <v>561228</v>
      </c>
      <c r="FV9" s="10">
        <f t="shared" si="27"/>
        <v>554475</v>
      </c>
      <c r="FW9" s="12">
        <f t="shared" si="27"/>
        <v>539797</v>
      </c>
      <c r="FX9" s="10">
        <f t="shared" si="27"/>
        <v>579338</v>
      </c>
      <c r="FY9" s="12">
        <f t="shared" si="27"/>
        <v>662464</v>
      </c>
      <c r="FZ9" s="10">
        <f t="shared" si="27"/>
        <v>596347</v>
      </c>
      <c r="GA9" s="12">
        <f t="shared" si="27"/>
        <v>676280</v>
      </c>
      <c r="GB9" s="10">
        <f t="shared" si="27"/>
        <v>580273</v>
      </c>
      <c r="GC9" s="10">
        <f t="shared" si="27"/>
        <v>537732</v>
      </c>
      <c r="GD9" s="9">
        <f t="shared" ref="GD9:GD43" si="28">SUM(GE9:GP9)</f>
        <v>7766292</v>
      </c>
      <c r="GE9" s="10">
        <f t="shared" ref="GE9:GP9" si="29">SUM(GE11:GE36)+SUM(GE39:GE45)</f>
        <v>446485</v>
      </c>
      <c r="GF9" s="10">
        <f t="shared" si="29"/>
        <v>532767</v>
      </c>
      <c r="GG9" s="10">
        <f t="shared" si="29"/>
        <v>610810</v>
      </c>
      <c r="GH9" s="10">
        <f t="shared" si="29"/>
        <v>575476</v>
      </c>
      <c r="GI9" s="10">
        <f t="shared" si="29"/>
        <v>562785</v>
      </c>
      <c r="GJ9" s="10">
        <f t="shared" si="29"/>
        <v>624084</v>
      </c>
      <c r="GK9" s="10">
        <f t="shared" si="29"/>
        <v>706068</v>
      </c>
      <c r="GL9" s="10">
        <f t="shared" si="29"/>
        <v>797255</v>
      </c>
      <c r="GM9" s="10">
        <f t="shared" si="29"/>
        <v>735846</v>
      </c>
      <c r="GN9" s="10">
        <f t="shared" si="29"/>
        <v>782478</v>
      </c>
      <c r="GO9" s="10">
        <f t="shared" si="29"/>
        <v>703095</v>
      </c>
      <c r="GP9" s="10">
        <f t="shared" si="29"/>
        <v>689143</v>
      </c>
      <c r="GQ9" s="9">
        <f t="shared" si="13"/>
        <v>9009323</v>
      </c>
      <c r="GR9" s="10">
        <f t="shared" ref="GR9:GX9" si="30">SUM(GR11:GR36)+SUM(GR39:GR45)</f>
        <v>603160</v>
      </c>
      <c r="GS9" s="10">
        <f t="shared" si="30"/>
        <v>661445</v>
      </c>
      <c r="GT9" s="10">
        <f t="shared" si="30"/>
        <v>744302</v>
      </c>
      <c r="GU9" s="10">
        <f t="shared" si="30"/>
        <v>777378</v>
      </c>
      <c r="GV9" s="10">
        <f t="shared" si="30"/>
        <v>753458</v>
      </c>
      <c r="GW9" s="10">
        <f t="shared" si="30"/>
        <v>759515</v>
      </c>
      <c r="GX9" s="10">
        <f t="shared" si="30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21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5"/>
        <v>11863784</v>
      </c>
      <c r="HR9" s="13">
        <f>SUM(HR11:HR36,HR39:HR45)</f>
        <v>684067</v>
      </c>
      <c r="HS9" s="13">
        <f t="shared" ref="HS9:II9" si="31">SUM(HS11:HS36,HS39:HS45)</f>
        <v>737759</v>
      </c>
      <c r="HT9" s="13">
        <f t="shared" si="31"/>
        <v>935486</v>
      </c>
      <c r="HU9" s="13">
        <f t="shared" si="31"/>
        <v>1039669</v>
      </c>
      <c r="HV9" s="13">
        <f t="shared" si="31"/>
        <v>1034009</v>
      </c>
      <c r="HW9" s="13">
        <f t="shared" si="31"/>
        <v>1060958</v>
      </c>
      <c r="HX9" s="13">
        <f t="shared" si="31"/>
        <v>1149603</v>
      </c>
      <c r="HY9" s="13">
        <f t="shared" si="31"/>
        <v>1251920</v>
      </c>
      <c r="HZ9" s="13">
        <f t="shared" si="31"/>
        <v>1031861</v>
      </c>
      <c r="IA9" s="13">
        <f t="shared" si="31"/>
        <v>1086302</v>
      </c>
      <c r="IB9" s="13">
        <f t="shared" si="31"/>
        <v>931679</v>
      </c>
      <c r="IC9" s="13">
        <f t="shared" si="31"/>
        <v>920471</v>
      </c>
      <c r="ID9" s="9">
        <f>SUM(IE9:IP9)</f>
        <v>10967739</v>
      </c>
      <c r="IE9" s="9">
        <f t="shared" si="31"/>
        <v>763151</v>
      </c>
      <c r="IF9" s="9">
        <f t="shared" si="31"/>
        <v>905920</v>
      </c>
      <c r="IG9" s="9">
        <f t="shared" si="31"/>
        <v>1037786</v>
      </c>
      <c r="IH9" s="9">
        <f t="shared" si="31"/>
        <v>1153527</v>
      </c>
      <c r="II9" s="9">
        <f t="shared" si="31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32">SUM(IS11:IS36,IS42,IS45)</f>
        <v>972818</v>
      </c>
      <c r="IT9" s="9">
        <f t="shared" si="32"/>
        <v>1175961</v>
      </c>
      <c r="IU9" s="9">
        <f t="shared" si="32"/>
        <v>1237838</v>
      </c>
      <c r="IV9" s="9">
        <f t="shared" si="32"/>
        <v>1256875</v>
      </c>
      <c r="IW9" s="9">
        <f t="shared" si="32"/>
        <v>1319413</v>
      </c>
      <c r="IX9" s="9">
        <f t="shared" si="32"/>
        <v>1471066</v>
      </c>
      <c r="IY9" s="9">
        <f t="shared" si="32"/>
        <v>1443009</v>
      </c>
      <c r="IZ9" s="124">
        <f t="shared" si="32"/>
        <v>1291229</v>
      </c>
      <c r="JA9" s="127">
        <f t="shared" ref="JA9" si="33">SUM(JA11:JA36,JA42,JA45)</f>
        <v>1331114</v>
      </c>
      <c r="JB9" s="124">
        <f t="shared" ref="JB9:JC9" si="34">SUM(JB11:JB36,JB42,JB45)</f>
        <v>1098057</v>
      </c>
      <c r="JC9" s="124">
        <f t="shared" si="34"/>
        <v>1148226</v>
      </c>
      <c r="JD9" s="9">
        <f>SUM(JE9:JM9)</f>
        <v>8016437</v>
      </c>
      <c r="JE9" s="9">
        <f>SUM(JE11:JE34,JE36,JE42,JE45)</f>
        <v>1040034</v>
      </c>
      <c r="JF9" s="9">
        <f>SUM(JF11:JF34,JF36,JF42,JF45)</f>
        <v>1084723</v>
      </c>
      <c r="JG9" s="9">
        <f t="shared" ref="JG9:JJ9" si="35">SUM(JG11:JG36,JG42,JG45)</f>
        <v>1008026</v>
      </c>
      <c r="JH9" s="9">
        <f>SUM(JH11:JH36,JH42,JH45)</f>
        <v>824290</v>
      </c>
      <c r="JI9" s="9">
        <f t="shared" si="35"/>
        <v>757013</v>
      </c>
      <c r="JJ9" s="9">
        <f t="shared" si="35"/>
        <v>768132</v>
      </c>
      <c r="JK9" s="9">
        <f t="shared" ref="JK9:JL9" si="36">SUM(JK11:JK36,JK42,JK45)</f>
        <v>782622</v>
      </c>
      <c r="JL9" s="9">
        <f t="shared" si="36"/>
        <v>890001</v>
      </c>
      <c r="JM9" s="9">
        <f t="shared" ref="JM9" si="37">SUM(JM11:JM36,JM42,JM45)</f>
        <v>861596</v>
      </c>
    </row>
    <row r="10" spans="1:273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38"/>
    </row>
    <row r="11" spans="1:273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4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5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6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8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3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21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5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 t="shared" ref="JD11:JD34" si="38">SUM(JE11:JM11)</f>
        <v>1724621</v>
      </c>
      <c r="JE11" s="133">
        <v>154862</v>
      </c>
      <c r="JF11" s="133">
        <v>185032</v>
      </c>
      <c r="JG11" s="36">
        <v>274478</v>
      </c>
      <c r="JH11" s="36">
        <v>165748</v>
      </c>
      <c r="JI11" s="36">
        <v>159379</v>
      </c>
      <c r="JJ11" s="36">
        <v>167785</v>
      </c>
      <c r="JK11" s="36">
        <v>170634</v>
      </c>
      <c r="JL11" s="36">
        <v>226735</v>
      </c>
      <c r="JM11" s="36">
        <v>219968</v>
      </c>
    </row>
    <row r="12" spans="1:273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4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5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6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8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3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21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5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39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40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 t="shared" si="38"/>
        <v>691719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  <c r="JJ12" s="36">
        <v>77986</v>
      </c>
      <c r="JK12" s="36">
        <v>84678</v>
      </c>
      <c r="JL12" s="36">
        <v>81867</v>
      </c>
      <c r="JM12" s="36">
        <v>74379</v>
      </c>
    </row>
    <row r="13" spans="1:273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4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5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6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8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3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21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5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39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40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 t="shared" si="38"/>
        <v>491022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  <c r="JJ13" s="36">
        <v>58590</v>
      </c>
      <c r="JK13" s="36">
        <v>57005</v>
      </c>
      <c r="JL13" s="36">
        <v>59259</v>
      </c>
      <c r="JM13" s="36">
        <v>45023</v>
      </c>
    </row>
    <row r="14" spans="1:273">
      <c r="A14" s="15" t="s">
        <v>263</v>
      </c>
      <c r="B14" s="39" t="s">
        <v>1078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4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5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6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8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3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21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5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39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40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 t="shared" si="38"/>
        <v>36237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  <c r="JJ14" s="36">
        <v>3682</v>
      </c>
      <c r="JK14" s="36">
        <v>5019</v>
      </c>
      <c r="JL14" s="36">
        <v>6751</v>
      </c>
      <c r="JM14" s="36">
        <v>2752</v>
      </c>
    </row>
    <row r="15" spans="1:273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4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5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6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8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3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21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5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39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40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 t="shared" si="38"/>
        <v>337425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  <c r="JJ15" s="36">
        <v>27860</v>
      </c>
      <c r="JK15" s="36">
        <v>24631</v>
      </c>
      <c r="JL15" s="36">
        <v>23497</v>
      </c>
      <c r="JM15" s="36">
        <v>30651</v>
      </c>
    </row>
    <row r="16" spans="1:273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4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5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6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8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3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21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5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39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40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 t="shared" si="38"/>
        <v>196909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  <c r="JJ16" s="36">
        <v>18118</v>
      </c>
      <c r="JK16" s="36">
        <v>12757</v>
      </c>
      <c r="JL16" s="36">
        <v>15711</v>
      </c>
      <c r="JM16" s="36">
        <v>20769</v>
      </c>
    </row>
    <row r="17" spans="1:273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4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5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6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8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3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21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5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39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40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 t="shared" si="38"/>
        <v>330993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  <c r="JJ17" s="36">
        <v>35226</v>
      </c>
      <c r="JK17" s="36">
        <v>32343</v>
      </c>
      <c r="JL17" s="36">
        <v>31020</v>
      </c>
      <c r="JM17" s="36">
        <v>33772</v>
      </c>
    </row>
    <row r="18" spans="1:273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4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5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6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8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3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21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5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39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40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 t="shared" si="38"/>
        <v>169771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  <c r="JJ18" s="36">
        <v>18760</v>
      </c>
      <c r="JK18" s="36">
        <v>16128</v>
      </c>
      <c r="JL18" s="36">
        <v>13957</v>
      </c>
      <c r="JM18" s="36">
        <v>16637</v>
      </c>
    </row>
    <row r="19" spans="1:273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4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5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6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8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3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21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5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39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40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 t="shared" si="38"/>
        <v>139106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  <c r="JJ19" s="36">
        <v>21482</v>
      </c>
      <c r="JK19" s="36">
        <v>10682</v>
      </c>
      <c r="JL19" s="36">
        <v>10764</v>
      </c>
      <c r="JM19" s="36">
        <v>15078</v>
      </c>
    </row>
    <row r="20" spans="1:273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4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5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6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8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3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21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5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39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40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 t="shared" si="38"/>
        <v>2103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  <c r="JJ20" s="36">
        <v>239</v>
      </c>
      <c r="JK20" s="36">
        <v>155</v>
      </c>
      <c r="JL20" s="36">
        <v>183</v>
      </c>
      <c r="JM20" s="36">
        <v>224</v>
      </c>
    </row>
    <row r="21" spans="1:273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4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5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6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8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3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21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5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39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40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 t="shared" si="38"/>
        <v>52746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  <c r="JJ21" s="36">
        <v>5967</v>
      </c>
      <c r="JK21" s="36">
        <v>5538</v>
      </c>
      <c r="JL21" s="36">
        <v>5500</v>
      </c>
      <c r="JM21" s="36">
        <v>6014</v>
      </c>
    </row>
    <row r="22" spans="1:273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4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5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6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8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3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21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5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39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40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 t="shared" si="38"/>
        <v>6386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  <c r="JJ22" s="36">
        <v>838</v>
      </c>
      <c r="JK22" s="36">
        <v>757</v>
      </c>
      <c r="JL22" s="36">
        <v>749</v>
      </c>
      <c r="JM22" s="36">
        <v>709</v>
      </c>
    </row>
    <row r="23" spans="1:273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4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5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6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8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3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21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5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39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40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 t="shared" si="38"/>
        <v>233564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  <c r="JJ23" s="36">
        <v>31688</v>
      </c>
      <c r="JK23" s="36">
        <v>31528</v>
      </c>
      <c r="JL23" s="36">
        <v>27572</v>
      </c>
      <c r="JM23" s="36">
        <v>28800</v>
      </c>
    </row>
    <row r="24" spans="1:273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4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5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6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8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3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21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5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39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40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 t="shared" si="38"/>
        <v>811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  <c r="JJ24" s="36">
        <v>89</v>
      </c>
      <c r="JK24" s="36">
        <v>96</v>
      </c>
      <c r="JL24" s="36">
        <v>106</v>
      </c>
      <c r="JM24" s="36">
        <v>97</v>
      </c>
    </row>
    <row r="25" spans="1:273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4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5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6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8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3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21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5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39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40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 t="shared" si="38"/>
        <v>97043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  <c r="JJ25" s="36">
        <v>9530</v>
      </c>
      <c r="JK25" s="36">
        <v>10127</v>
      </c>
      <c r="JL25" s="36">
        <v>9945</v>
      </c>
      <c r="JM25" s="36">
        <v>9771</v>
      </c>
    </row>
    <row r="26" spans="1:273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4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5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6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8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3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21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5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39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40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 t="shared" si="38"/>
        <v>13938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  <c r="JJ26" s="36">
        <v>1940</v>
      </c>
      <c r="JK26" s="36">
        <v>1365</v>
      </c>
      <c r="JL26" s="36">
        <v>1558</v>
      </c>
      <c r="JM26" s="36">
        <v>1909</v>
      </c>
    </row>
    <row r="27" spans="1:273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4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5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6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8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3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21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5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39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40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 t="shared" si="38"/>
        <v>9946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  <c r="JJ27" s="36">
        <v>754</v>
      </c>
      <c r="JK27" s="36">
        <v>1188</v>
      </c>
      <c r="JL27" s="36">
        <v>1156</v>
      </c>
      <c r="JM27" s="36">
        <v>1178</v>
      </c>
    </row>
    <row r="28" spans="1:273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4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5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6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8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3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21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5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39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40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 t="shared" si="38"/>
        <v>18058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  <c r="JJ28" s="36">
        <v>2491</v>
      </c>
      <c r="JK28" s="36">
        <v>2647</v>
      </c>
      <c r="JL28" s="36">
        <v>1856</v>
      </c>
      <c r="JM28" s="36">
        <v>1839</v>
      </c>
    </row>
    <row r="29" spans="1:273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4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5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6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8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3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21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5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39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40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 t="shared" si="38"/>
        <v>10171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  <c r="JJ29" s="36">
        <v>886</v>
      </c>
      <c r="JK29" s="36">
        <v>1195</v>
      </c>
      <c r="JL29" s="36">
        <v>1302</v>
      </c>
      <c r="JM29" s="36">
        <v>1459</v>
      </c>
    </row>
    <row r="30" spans="1:273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4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5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6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8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3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21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5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39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40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 t="shared" si="38"/>
        <v>604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  <c r="JJ30" s="36">
        <v>45</v>
      </c>
      <c r="JK30" s="36">
        <v>104</v>
      </c>
      <c r="JL30" s="36">
        <v>102</v>
      </c>
      <c r="JM30" s="36">
        <v>97</v>
      </c>
    </row>
    <row r="31" spans="1:273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4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5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6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8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3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21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5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39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40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 t="shared" si="38"/>
        <v>23931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  <c r="JJ31" s="36">
        <v>2336</v>
      </c>
      <c r="JK31" s="36">
        <v>3000</v>
      </c>
      <c r="JL31" s="36">
        <v>1961</v>
      </c>
      <c r="JM31" s="36">
        <v>2092</v>
      </c>
    </row>
    <row r="32" spans="1:273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4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5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6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8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3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21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5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39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40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 t="shared" si="38"/>
        <v>469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  <c r="JJ32" s="36">
        <v>77</v>
      </c>
      <c r="JK32" s="36">
        <v>45</v>
      </c>
      <c r="JL32" s="36">
        <v>37</v>
      </c>
      <c r="JM32" s="36">
        <v>89</v>
      </c>
    </row>
    <row r="33" spans="1:273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4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5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6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8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3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21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5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39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40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 t="shared" si="38"/>
        <v>237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  <c r="JJ33" s="36">
        <v>21</v>
      </c>
      <c r="JK33" s="36">
        <v>41</v>
      </c>
      <c r="JL33" s="36">
        <v>25</v>
      </c>
      <c r="JM33" s="36">
        <v>32</v>
      </c>
    </row>
    <row r="34" spans="1:273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4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5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6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8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3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21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5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39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40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 t="shared" si="38"/>
        <v>72412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  <c r="JJ34" s="36">
        <v>9782</v>
      </c>
      <c r="JK34" s="36">
        <v>8301</v>
      </c>
      <c r="JL34" s="36">
        <v>7426</v>
      </c>
      <c r="JM34" s="36">
        <v>9354</v>
      </c>
    </row>
    <row r="35" spans="1:273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16">
        <f t="shared" si="24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5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6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8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3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21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1079</v>
      </c>
      <c r="JA35" s="122" t="s">
        <v>1079</v>
      </c>
      <c r="JB35" s="133" t="s">
        <v>1079</v>
      </c>
      <c r="JC35" s="133" t="s">
        <v>1079</v>
      </c>
      <c r="JD35" s="16"/>
      <c r="JE35" s="133" t="s">
        <v>1079</v>
      </c>
      <c r="JF35" s="133" t="s">
        <v>1079</v>
      </c>
      <c r="JG35" s="36" t="s">
        <v>1079</v>
      </c>
      <c r="JH35" s="36" t="s">
        <v>1079</v>
      </c>
      <c r="JI35" s="36" t="s">
        <v>1079</v>
      </c>
      <c r="JJ35" s="36" t="s">
        <v>1079</v>
      </c>
      <c r="JK35" s="36" t="s">
        <v>1079</v>
      </c>
      <c r="JL35" s="36" t="s">
        <v>1079</v>
      </c>
      <c r="JM35" s="36" t="s">
        <v>1079</v>
      </c>
    </row>
    <row r="36" spans="1:273">
      <c r="A36" s="15" t="s">
        <v>307</v>
      </c>
      <c r="B36" s="39" t="s">
        <v>308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4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5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6"/>
        <v>1875157</v>
      </c>
      <c r="FR36" s="25">
        <f t="shared" ref="FR36:GC36" si="41">SUM(FR37:FR38)</f>
        <v>91252</v>
      </c>
      <c r="FS36" s="25">
        <f t="shared" si="41"/>
        <v>140571</v>
      </c>
      <c r="FT36" s="33">
        <f t="shared" si="41"/>
        <v>141457</v>
      </c>
      <c r="FU36" s="25">
        <f t="shared" si="41"/>
        <v>147680</v>
      </c>
      <c r="FV36" s="25">
        <f t="shared" si="41"/>
        <v>154066</v>
      </c>
      <c r="FW36" s="33">
        <f t="shared" si="41"/>
        <v>150119</v>
      </c>
      <c r="FX36" s="25">
        <f t="shared" si="41"/>
        <v>195188</v>
      </c>
      <c r="FY36" s="41">
        <f t="shared" si="41"/>
        <v>241987</v>
      </c>
      <c r="FZ36" s="41">
        <f t="shared" si="41"/>
        <v>176196</v>
      </c>
      <c r="GA36" s="41">
        <f t="shared" si="41"/>
        <v>181428</v>
      </c>
      <c r="GB36" s="25">
        <f t="shared" si="41"/>
        <v>136152</v>
      </c>
      <c r="GC36" s="25">
        <f t="shared" si="41"/>
        <v>119061</v>
      </c>
      <c r="GD36" s="16">
        <f t="shared" si="28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3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42">SUM(GW37:GW38)</f>
        <v>234482</v>
      </c>
      <c r="GX36" s="24">
        <f t="shared" si="42"/>
        <v>322917</v>
      </c>
      <c r="GY36" s="24">
        <f t="shared" si="42"/>
        <v>359065</v>
      </c>
      <c r="GZ36" s="24">
        <f t="shared" si="42"/>
        <v>283402</v>
      </c>
      <c r="HA36" s="24">
        <f t="shared" si="42"/>
        <v>279440</v>
      </c>
      <c r="HB36" s="24">
        <f t="shared" si="42"/>
        <v>204533</v>
      </c>
      <c r="HC36" s="24">
        <f t="shared" si="42"/>
        <v>195997</v>
      </c>
      <c r="HD36" s="16">
        <f t="shared" si="21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5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39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40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3">
        <v>516956</v>
      </c>
      <c r="JC36" s="133">
        <v>535536</v>
      </c>
      <c r="JD36" s="16">
        <f>SUM(JE36:JM36)</f>
        <v>3192248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  <c r="JJ36" s="36">
        <v>254930</v>
      </c>
      <c r="JK36" s="36">
        <v>281263</v>
      </c>
      <c r="JL36" s="36">
        <v>339388</v>
      </c>
      <c r="JM36" s="36">
        <v>318682</v>
      </c>
    </row>
    <row r="37" spans="1:273">
      <c r="A37" s="15" t="s">
        <v>309</v>
      </c>
      <c r="B37" s="39" t="s">
        <v>310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4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5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6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8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3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21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5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39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40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>SUM(JE37:JM37)</f>
        <v>2823635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  <c r="JJ37" s="36">
        <v>232737</v>
      </c>
      <c r="JK37" s="36">
        <v>233781</v>
      </c>
      <c r="JL37" s="36">
        <v>254849</v>
      </c>
      <c r="JM37" s="36">
        <v>226997</v>
      </c>
    </row>
    <row r="38" spans="1:273">
      <c r="A38" s="15" t="s">
        <v>311</v>
      </c>
      <c r="B38" s="39" t="s">
        <v>312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4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5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6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8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3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21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5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39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40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>SUM(JE38:JM38)</f>
        <v>368613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  <c r="JJ38" s="36">
        <v>22193</v>
      </c>
      <c r="JK38" s="36">
        <v>47482</v>
      </c>
      <c r="JL38" s="36">
        <v>84539</v>
      </c>
      <c r="JM38" s="36">
        <v>91685</v>
      </c>
    </row>
    <row r="39" spans="1:273">
      <c r="A39" s="15" t="s">
        <v>313</v>
      </c>
      <c r="B39" s="39" t="s">
        <v>314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4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5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6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8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3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5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1079</v>
      </c>
      <c r="JA39" s="122" t="s">
        <v>1079</v>
      </c>
      <c r="JB39" s="133" t="s">
        <v>1079</v>
      </c>
      <c r="JC39" s="133" t="s">
        <v>1079</v>
      </c>
      <c r="JD39" s="16"/>
      <c r="JE39" s="133" t="s">
        <v>1079</v>
      </c>
      <c r="JF39" s="133" t="s">
        <v>1079</v>
      </c>
      <c r="JG39" s="36" t="s">
        <v>1079</v>
      </c>
      <c r="JH39" s="36" t="s">
        <v>1079</v>
      </c>
      <c r="JI39" s="36" t="s">
        <v>1079</v>
      </c>
      <c r="JJ39" s="36" t="s">
        <v>1079</v>
      </c>
      <c r="JK39" s="36" t="s">
        <v>1079</v>
      </c>
      <c r="JL39" s="36" t="s">
        <v>1079</v>
      </c>
      <c r="JM39" s="36" t="s">
        <v>1079</v>
      </c>
    </row>
    <row r="40" spans="1:273">
      <c r="A40" s="15" t="s">
        <v>315</v>
      </c>
      <c r="B40" s="39" t="s">
        <v>316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4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5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6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8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3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5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1079</v>
      </c>
      <c r="JA40" s="122" t="s">
        <v>1079</v>
      </c>
      <c r="JB40" s="133" t="s">
        <v>1079</v>
      </c>
      <c r="JC40" s="133" t="s">
        <v>1079</v>
      </c>
      <c r="JD40" s="16"/>
      <c r="JE40" s="133" t="s">
        <v>1079</v>
      </c>
      <c r="JF40" s="133" t="s">
        <v>1079</v>
      </c>
      <c r="JG40" s="36" t="s">
        <v>1079</v>
      </c>
      <c r="JH40" s="36" t="s">
        <v>1079</v>
      </c>
      <c r="JI40" s="36" t="s">
        <v>1079</v>
      </c>
      <c r="JJ40" s="36" t="s">
        <v>1079</v>
      </c>
      <c r="JK40" s="36" t="s">
        <v>1079</v>
      </c>
      <c r="JL40" s="36" t="s">
        <v>1079</v>
      </c>
      <c r="JM40" s="36" t="s">
        <v>1079</v>
      </c>
    </row>
    <row r="41" spans="1:273">
      <c r="A41" s="15" t="s">
        <v>317</v>
      </c>
      <c r="B41" s="39" t="s">
        <v>318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4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5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6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8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3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5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1079</v>
      </c>
      <c r="JA41" s="122" t="s">
        <v>1079</v>
      </c>
      <c r="JB41" s="133" t="s">
        <v>1079</v>
      </c>
      <c r="JC41" s="133" t="s">
        <v>1079</v>
      </c>
      <c r="JD41" s="16"/>
      <c r="JE41" s="133" t="s">
        <v>1079</v>
      </c>
      <c r="JF41" s="133" t="s">
        <v>1079</v>
      </c>
      <c r="JG41" s="36" t="s">
        <v>1079</v>
      </c>
      <c r="JH41" s="36" t="s">
        <v>1079</v>
      </c>
      <c r="JI41" s="36" t="s">
        <v>1079</v>
      </c>
      <c r="JJ41" s="36" t="s">
        <v>1079</v>
      </c>
      <c r="JK41" s="36" t="s">
        <v>1079</v>
      </c>
      <c r="JL41" s="36" t="s">
        <v>1079</v>
      </c>
      <c r="JM41" s="36" t="s">
        <v>1079</v>
      </c>
    </row>
    <row r="42" spans="1:273">
      <c r="A42" s="50" t="s">
        <v>319</v>
      </c>
      <c r="B42" s="39" t="s">
        <v>320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4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5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6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8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3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21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5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39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40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>SUM(JE42:JM42)</f>
        <v>938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  <c r="JJ42" s="36">
        <v>113</v>
      </c>
      <c r="JK42" s="36">
        <v>104</v>
      </c>
      <c r="JL42" s="36">
        <v>79</v>
      </c>
      <c r="JM42" s="36">
        <v>172</v>
      </c>
    </row>
    <row r="43" spans="1:273">
      <c r="A43" s="15" t="s">
        <v>321</v>
      </c>
      <c r="B43" s="39" t="s">
        <v>322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4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5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6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8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3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5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1079</v>
      </c>
      <c r="JA43" s="122" t="s">
        <v>1079</v>
      </c>
      <c r="JB43" s="133" t="s">
        <v>1079</v>
      </c>
      <c r="JC43" s="133" t="s">
        <v>1079</v>
      </c>
      <c r="JD43" s="16"/>
      <c r="JE43" s="133" t="s">
        <v>1079</v>
      </c>
      <c r="JF43" s="133" t="s">
        <v>1079</v>
      </c>
      <c r="JG43" s="36" t="s">
        <v>1079</v>
      </c>
      <c r="JH43" s="36" t="s">
        <v>1079</v>
      </c>
      <c r="JI43" s="36" t="s">
        <v>1079</v>
      </c>
      <c r="JJ43" s="36" t="s">
        <v>1079</v>
      </c>
      <c r="JK43" s="36" t="s">
        <v>1079</v>
      </c>
      <c r="JL43" s="36" t="s">
        <v>1079</v>
      </c>
      <c r="JM43" s="36" t="s">
        <v>1079</v>
      </c>
    </row>
    <row r="44" spans="1:273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3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5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1079</v>
      </c>
      <c r="JA44" s="122" t="s">
        <v>1079</v>
      </c>
      <c r="JB44" s="133" t="s">
        <v>1079</v>
      </c>
      <c r="JC44" s="133" t="s">
        <v>1079</v>
      </c>
      <c r="JD44" s="16"/>
      <c r="JE44" s="133" t="s">
        <v>1079</v>
      </c>
      <c r="JF44" s="133" t="s">
        <v>1079</v>
      </c>
      <c r="JG44" s="36"/>
      <c r="JH44" s="36"/>
      <c r="JI44" s="36"/>
      <c r="JJ44" s="36"/>
      <c r="JK44" s="36"/>
      <c r="JL44" s="36"/>
      <c r="JM44" s="36"/>
    </row>
    <row r="45" spans="1:273" ht="17.25" thickBot="1">
      <c r="A45" s="9" t="s">
        <v>323</v>
      </c>
      <c r="B45" s="9" t="s">
        <v>324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43">SUM(EE47:EE70)</f>
        <v>4125</v>
      </c>
      <c r="EF45" s="10">
        <f t="shared" si="43"/>
        <v>3965</v>
      </c>
      <c r="EG45" s="10">
        <f t="shared" si="43"/>
        <v>5035</v>
      </c>
      <c r="EH45" s="10">
        <f t="shared" si="43"/>
        <v>5105</v>
      </c>
      <c r="EI45" s="10">
        <f t="shared" si="43"/>
        <v>5243</v>
      </c>
      <c r="EJ45" s="10">
        <f t="shared" si="43"/>
        <v>5908</v>
      </c>
      <c r="EK45" s="10">
        <f t="shared" si="43"/>
        <v>5435</v>
      </c>
      <c r="EL45" s="10">
        <f t="shared" si="43"/>
        <v>6006</v>
      </c>
      <c r="EM45" s="10">
        <f t="shared" si="43"/>
        <v>5478</v>
      </c>
      <c r="EN45" s="10">
        <f t="shared" si="43"/>
        <v>7118</v>
      </c>
      <c r="EO45" s="10">
        <f t="shared" si="43"/>
        <v>5409</v>
      </c>
      <c r="EP45" s="10">
        <f t="shared" si="43"/>
        <v>4782</v>
      </c>
      <c r="EQ45" s="9">
        <f t="shared" ref="EQ45:EQ69" si="44">SUM(ER45:FC45)</f>
        <v>74218</v>
      </c>
      <c r="ER45" s="10">
        <f>SUM(ER47:ER70)</f>
        <v>5481</v>
      </c>
      <c r="ES45" s="10">
        <v>5440</v>
      </c>
      <c r="ET45" s="10">
        <f t="shared" ref="ET45:FB45" si="45">SUM(ET47:ET70)</f>
        <v>6542</v>
      </c>
      <c r="EU45" s="10">
        <f t="shared" si="45"/>
        <v>6028</v>
      </c>
      <c r="EV45" s="10">
        <f t="shared" si="45"/>
        <v>6162</v>
      </c>
      <c r="EW45" s="10">
        <f t="shared" si="45"/>
        <v>6422</v>
      </c>
      <c r="EX45" s="10">
        <f t="shared" si="45"/>
        <v>7690</v>
      </c>
      <c r="EY45" s="10">
        <f t="shared" si="45"/>
        <v>6433</v>
      </c>
      <c r="EZ45" s="10">
        <f t="shared" si="45"/>
        <v>5855</v>
      </c>
      <c r="FA45" s="10">
        <f t="shared" si="45"/>
        <v>7177</v>
      </c>
      <c r="FB45" s="10">
        <f t="shared" si="45"/>
        <v>5835</v>
      </c>
      <c r="FC45" s="10">
        <f>SUM(FC47:FC68)</f>
        <v>5153</v>
      </c>
      <c r="FD45" s="9">
        <f t="shared" ref="FD45:FD69" si="46">SUM(FE45:FP45)</f>
        <v>69461</v>
      </c>
      <c r="FE45" s="10">
        <f t="shared" ref="FE45:FP45" si="47">SUM(FE47:FE68)</f>
        <v>4453</v>
      </c>
      <c r="FF45" s="10">
        <f t="shared" si="47"/>
        <v>5196</v>
      </c>
      <c r="FG45" s="10">
        <f t="shared" si="47"/>
        <v>5477</v>
      </c>
      <c r="FH45" s="10">
        <f t="shared" si="47"/>
        <v>4896</v>
      </c>
      <c r="FI45" s="10">
        <f t="shared" si="47"/>
        <v>5392</v>
      </c>
      <c r="FJ45" s="10">
        <f t="shared" si="47"/>
        <v>5638</v>
      </c>
      <c r="FK45" s="10">
        <f t="shared" si="47"/>
        <v>5658</v>
      </c>
      <c r="FL45" s="10">
        <f t="shared" si="47"/>
        <v>6572</v>
      </c>
      <c r="FM45" s="10">
        <f t="shared" si="47"/>
        <v>5888</v>
      </c>
      <c r="FN45" s="10">
        <f t="shared" si="47"/>
        <v>8048</v>
      </c>
      <c r="FO45" s="10">
        <f t="shared" si="47"/>
        <v>6679</v>
      </c>
      <c r="FP45" s="10">
        <f t="shared" si="47"/>
        <v>5564</v>
      </c>
      <c r="FQ45" s="9">
        <f t="shared" ref="FQ45:FQ69" si="48">SUM(FR45:GC45)</f>
        <v>89292</v>
      </c>
      <c r="FR45" s="10">
        <f t="shared" ref="FR45:GC45" si="49">SUM(FR47:FR68)</f>
        <v>5533</v>
      </c>
      <c r="FS45" s="10">
        <f t="shared" si="49"/>
        <v>5180</v>
      </c>
      <c r="FT45" s="11">
        <f t="shared" si="49"/>
        <v>7188</v>
      </c>
      <c r="FU45" s="10">
        <f t="shared" si="49"/>
        <v>7288</v>
      </c>
      <c r="FV45" s="10">
        <f t="shared" si="49"/>
        <v>7237</v>
      </c>
      <c r="FW45" s="12">
        <f t="shared" si="49"/>
        <v>8037</v>
      </c>
      <c r="FX45" s="10">
        <f t="shared" si="49"/>
        <v>8583</v>
      </c>
      <c r="FY45" s="12">
        <f t="shared" si="49"/>
        <v>8265</v>
      </c>
      <c r="FZ45" s="10">
        <f t="shared" si="49"/>
        <v>7163</v>
      </c>
      <c r="GA45" s="12">
        <f t="shared" si="49"/>
        <v>9282</v>
      </c>
      <c r="GB45" s="10">
        <f t="shared" si="49"/>
        <v>9008</v>
      </c>
      <c r="GC45" s="10">
        <f t="shared" si="49"/>
        <v>6528</v>
      </c>
      <c r="GD45" s="9">
        <f t="shared" ref="GD45:GD69" si="50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3"/>
        <v>122191</v>
      </c>
      <c r="GR45" s="10">
        <f>SUM(GR47:GR68)</f>
        <v>7630</v>
      </c>
      <c r="GS45" s="10">
        <f>SUM(GS47:GS68)</f>
        <v>9910</v>
      </c>
      <c r="GT45" s="10">
        <f t="shared" ref="GT45:HA45" si="51">SUM(GT47:GT69)</f>
        <v>11081</v>
      </c>
      <c r="GU45" s="10">
        <f t="shared" si="51"/>
        <v>10615</v>
      </c>
      <c r="GV45" s="10">
        <f t="shared" si="51"/>
        <v>10880</v>
      </c>
      <c r="GW45" s="10">
        <f t="shared" si="51"/>
        <v>11165</v>
      </c>
      <c r="GX45" s="10">
        <f t="shared" si="51"/>
        <v>10078</v>
      </c>
      <c r="GY45" s="10">
        <f t="shared" si="51"/>
        <v>9885</v>
      </c>
      <c r="GZ45" s="10">
        <f t="shared" si="51"/>
        <v>10594</v>
      </c>
      <c r="HA45" s="10">
        <f t="shared" si="51"/>
        <v>11730</v>
      </c>
      <c r="HB45" s="10">
        <f>SUM(HB47:HB69)</f>
        <v>10143</v>
      </c>
      <c r="HC45" s="10">
        <f>SUM(HC47:HC69)</f>
        <v>8480</v>
      </c>
      <c r="HD45" s="9">
        <f t="shared" si="21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5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39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52">SUM(IR47:IR68)</f>
        <v>13000</v>
      </c>
      <c r="IS45" s="9">
        <f t="shared" si="52"/>
        <v>13414</v>
      </c>
      <c r="IT45" s="9">
        <f t="shared" si="52"/>
        <v>17322</v>
      </c>
      <c r="IU45" s="9">
        <f t="shared" si="52"/>
        <v>16321</v>
      </c>
      <c r="IV45" s="9">
        <f t="shared" si="52"/>
        <v>16460</v>
      </c>
      <c r="IW45" s="9">
        <f t="shared" si="52"/>
        <v>14672</v>
      </c>
      <c r="IX45" s="9">
        <f t="shared" si="52"/>
        <v>18868</v>
      </c>
      <c r="IY45" s="9">
        <f t="shared" si="52"/>
        <v>19131</v>
      </c>
      <c r="IZ45" s="124">
        <f t="shared" si="52"/>
        <v>17566</v>
      </c>
      <c r="JA45" s="127">
        <f t="shared" ref="JA45" si="53">SUM(JA47:JA68)</f>
        <v>17347</v>
      </c>
      <c r="JB45" s="124">
        <f t="shared" ref="JB45:JC45" si="54">SUM(JB47:JB68)</f>
        <v>16524</v>
      </c>
      <c r="JC45" s="124">
        <f t="shared" si="54"/>
        <v>12968</v>
      </c>
      <c r="JD45" s="9">
        <f t="shared" ref="JD45:JD55" si="55">SUM(JE45:JM45)</f>
        <v>163029</v>
      </c>
      <c r="JE45" s="9">
        <f t="shared" ref="JE45:JG45" si="56">SUM(JE47:JE68)</f>
        <v>14359</v>
      </c>
      <c r="JF45" s="9">
        <f t="shared" si="56"/>
        <v>15233</v>
      </c>
      <c r="JG45" s="9">
        <f t="shared" si="56"/>
        <v>18950</v>
      </c>
      <c r="JH45" s="9">
        <f t="shared" ref="JH45:JM45" si="57">SUM(JH47:JH68)</f>
        <v>18076</v>
      </c>
      <c r="JI45" s="9">
        <f t="shared" si="57"/>
        <v>16659</v>
      </c>
      <c r="JJ45" s="9">
        <f t="shared" si="57"/>
        <v>16917</v>
      </c>
      <c r="JK45" s="9">
        <f t="shared" si="57"/>
        <v>21291</v>
      </c>
      <c r="JL45" s="9">
        <f t="shared" si="57"/>
        <v>21495</v>
      </c>
      <c r="JM45" s="9">
        <f t="shared" si="57"/>
        <v>20049</v>
      </c>
    </row>
    <row r="46" spans="1:273" ht="17.25" thickTop="1">
      <c r="A46" s="15"/>
      <c r="B46" s="51" t="s">
        <v>325</v>
      </c>
      <c r="C46" s="16"/>
      <c r="D46" s="16">
        <f t="shared" ref="D46:BO46" si="58">D48+D52+D58+D59+D61+D57</f>
        <v>4031</v>
      </c>
      <c r="E46" s="16">
        <f t="shared" si="58"/>
        <v>5090</v>
      </c>
      <c r="F46" s="16">
        <f t="shared" si="58"/>
        <v>3573</v>
      </c>
      <c r="G46" s="16">
        <f t="shared" si="58"/>
        <v>3255</v>
      </c>
      <c r="H46" s="16">
        <f t="shared" si="58"/>
        <v>2470</v>
      </c>
      <c r="I46" s="16">
        <f t="shared" si="58"/>
        <v>1569</v>
      </c>
      <c r="J46" s="16">
        <f t="shared" si="58"/>
        <v>1814</v>
      </c>
      <c r="K46" s="16">
        <f t="shared" si="58"/>
        <v>1855</v>
      </c>
      <c r="L46" s="16">
        <f t="shared" si="58"/>
        <v>1985</v>
      </c>
      <c r="M46" s="16">
        <f t="shared" si="58"/>
        <v>1561</v>
      </c>
      <c r="N46" s="16">
        <f t="shared" si="58"/>
        <v>1569</v>
      </c>
      <c r="O46" s="16">
        <f t="shared" si="58"/>
        <v>1738</v>
      </c>
      <c r="P46" s="16">
        <f t="shared" si="58"/>
        <v>1699</v>
      </c>
      <c r="Q46" s="16">
        <f t="shared" si="58"/>
        <v>2161</v>
      </c>
      <c r="R46" s="16">
        <f t="shared" si="58"/>
        <v>63</v>
      </c>
      <c r="S46" s="16">
        <f t="shared" si="58"/>
        <v>117</v>
      </c>
      <c r="T46" s="16">
        <f t="shared" si="58"/>
        <v>160</v>
      </c>
      <c r="U46" s="16">
        <f t="shared" si="58"/>
        <v>160</v>
      </c>
      <c r="V46" s="16">
        <f t="shared" si="58"/>
        <v>161</v>
      </c>
      <c r="W46" s="16">
        <f t="shared" si="58"/>
        <v>183</v>
      </c>
      <c r="X46" s="16">
        <f t="shared" si="58"/>
        <v>171</v>
      </c>
      <c r="Y46" s="16">
        <f t="shared" si="58"/>
        <v>183</v>
      </c>
      <c r="Z46" s="16">
        <f t="shared" si="58"/>
        <v>129</v>
      </c>
      <c r="AA46" s="16">
        <f t="shared" si="58"/>
        <v>508</v>
      </c>
      <c r="AB46" s="16">
        <f t="shared" si="58"/>
        <v>188</v>
      </c>
      <c r="AC46" s="16">
        <f t="shared" si="58"/>
        <v>138</v>
      </c>
      <c r="AD46" s="16">
        <f t="shared" si="58"/>
        <v>2269</v>
      </c>
      <c r="AE46" s="16">
        <f t="shared" si="58"/>
        <v>125</v>
      </c>
      <c r="AF46" s="16">
        <f t="shared" si="58"/>
        <v>145</v>
      </c>
      <c r="AG46" s="16">
        <f t="shared" si="58"/>
        <v>164</v>
      </c>
      <c r="AH46" s="16">
        <f t="shared" si="58"/>
        <v>381</v>
      </c>
      <c r="AI46" s="16">
        <f t="shared" si="58"/>
        <v>145</v>
      </c>
      <c r="AJ46" s="16">
        <f t="shared" si="58"/>
        <v>176</v>
      </c>
      <c r="AK46" s="16">
        <f t="shared" si="58"/>
        <v>218</v>
      </c>
      <c r="AL46" s="16">
        <f t="shared" si="58"/>
        <v>168</v>
      </c>
      <c r="AM46" s="16">
        <f t="shared" si="58"/>
        <v>231</v>
      </c>
      <c r="AN46" s="16">
        <f t="shared" si="58"/>
        <v>243</v>
      </c>
      <c r="AO46" s="16">
        <f t="shared" si="58"/>
        <v>216</v>
      </c>
      <c r="AP46" s="16">
        <f t="shared" si="58"/>
        <v>57</v>
      </c>
      <c r="AQ46" s="16">
        <f t="shared" si="58"/>
        <v>2225</v>
      </c>
      <c r="AR46" s="16">
        <f t="shared" si="58"/>
        <v>184</v>
      </c>
      <c r="AS46" s="16">
        <f t="shared" si="58"/>
        <v>167</v>
      </c>
      <c r="AT46" s="16">
        <f t="shared" si="58"/>
        <v>164</v>
      </c>
      <c r="AU46" s="16">
        <f t="shared" si="58"/>
        <v>124</v>
      </c>
      <c r="AV46" s="16">
        <f t="shared" si="58"/>
        <v>195</v>
      </c>
      <c r="AW46" s="16">
        <f t="shared" si="58"/>
        <v>161</v>
      </c>
      <c r="AX46" s="16">
        <f t="shared" si="58"/>
        <v>212</v>
      </c>
      <c r="AY46" s="16">
        <f t="shared" si="58"/>
        <v>177</v>
      </c>
      <c r="AZ46" s="16">
        <f t="shared" si="58"/>
        <v>161</v>
      </c>
      <c r="BA46" s="16">
        <f t="shared" si="58"/>
        <v>383</v>
      </c>
      <c r="BB46" s="16">
        <f t="shared" si="58"/>
        <v>235</v>
      </c>
      <c r="BC46" s="16">
        <f t="shared" si="58"/>
        <v>62</v>
      </c>
      <c r="BD46" s="16">
        <f t="shared" si="58"/>
        <v>1959</v>
      </c>
      <c r="BE46" s="16">
        <f t="shared" si="58"/>
        <v>143</v>
      </c>
      <c r="BF46" s="16">
        <f t="shared" si="58"/>
        <v>117</v>
      </c>
      <c r="BG46" s="16">
        <f t="shared" si="58"/>
        <v>116</v>
      </c>
      <c r="BH46" s="16">
        <f t="shared" si="58"/>
        <v>192</v>
      </c>
      <c r="BI46" s="16">
        <f t="shared" si="58"/>
        <v>238</v>
      </c>
      <c r="BJ46" s="16">
        <f t="shared" si="58"/>
        <v>185</v>
      </c>
      <c r="BK46" s="16">
        <f t="shared" si="58"/>
        <v>179</v>
      </c>
      <c r="BL46" s="16">
        <f t="shared" si="58"/>
        <v>183</v>
      </c>
      <c r="BM46" s="16">
        <f t="shared" si="58"/>
        <v>243</v>
      </c>
      <c r="BN46" s="16">
        <f t="shared" si="58"/>
        <v>175</v>
      </c>
      <c r="BO46" s="16">
        <f t="shared" si="58"/>
        <v>124</v>
      </c>
      <c r="BP46" s="16">
        <f t="shared" ref="BP46:EA46" si="59">BP48+BP52+BP58+BP59+BP61+BP57</f>
        <v>64</v>
      </c>
      <c r="BQ46" s="16">
        <f t="shared" si="59"/>
        <v>3333</v>
      </c>
      <c r="BR46" s="16">
        <f t="shared" si="59"/>
        <v>139</v>
      </c>
      <c r="BS46" s="16">
        <f t="shared" si="59"/>
        <v>84</v>
      </c>
      <c r="BT46" s="16">
        <f t="shared" si="59"/>
        <v>158</v>
      </c>
      <c r="BU46" s="16">
        <f t="shared" si="59"/>
        <v>233</v>
      </c>
      <c r="BV46" s="16">
        <f t="shared" si="59"/>
        <v>329</v>
      </c>
      <c r="BW46" s="16">
        <f t="shared" si="59"/>
        <v>273</v>
      </c>
      <c r="BX46" s="16">
        <f t="shared" si="59"/>
        <v>212</v>
      </c>
      <c r="BY46" s="16">
        <f t="shared" si="59"/>
        <v>180</v>
      </c>
      <c r="BZ46" s="16">
        <f t="shared" si="59"/>
        <v>1162</v>
      </c>
      <c r="CA46" s="16">
        <f t="shared" si="59"/>
        <v>380</v>
      </c>
      <c r="CB46" s="16">
        <f t="shared" si="59"/>
        <v>70</v>
      </c>
      <c r="CC46" s="16">
        <f t="shared" si="59"/>
        <v>113</v>
      </c>
      <c r="CD46" s="16">
        <f t="shared" si="59"/>
        <v>1656</v>
      </c>
      <c r="CE46" s="16">
        <f t="shared" si="59"/>
        <v>152</v>
      </c>
      <c r="CF46" s="16">
        <f t="shared" si="59"/>
        <v>98</v>
      </c>
      <c r="CG46" s="16">
        <f t="shared" si="59"/>
        <v>91</v>
      </c>
      <c r="CH46" s="16">
        <f t="shared" si="59"/>
        <v>53</v>
      </c>
      <c r="CI46" s="16">
        <f t="shared" si="59"/>
        <v>86</v>
      </c>
      <c r="CJ46" s="16">
        <f t="shared" si="59"/>
        <v>122</v>
      </c>
      <c r="CK46" s="16">
        <f t="shared" si="59"/>
        <v>154</v>
      </c>
      <c r="CL46" s="16">
        <f t="shared" si="59"/>
        <v>256</v>
      </c>
      <c r="CM46" s="16">
        <f t="shared" si="59"/>
        <v>205</v>
      </c>
      <c r="CN46" s="16">
        <f t="shared" si="59"/>
        <v>251</v>
      </c>
      <c r="CO46" s="16">
        <f t="shared" si="59"/>
        <v>69</v>
      </c>
      <c r="CP46" s="16">
        <f t="shared" si="59"/>
        <v>119</v>
      </c>
      <c r="CQ46" s="16">
        <f t="shared" si="59"/>
        <v>2575</v>
      </c>
      <c r="CR46" s="16">
        <f t="shared" si="59"/>
        <v>132</v>
      </c>
      <c r="CS46" s="16">
        <f t="shared" si="59"/>
        <v>166</v>
      </c>
      <c r="CT46" s="16">
        <f t="shared" si="59"/>
        <v>209</v>
      </c>
      <c r="CU46" s="16">
        <f t="shared" si="59"/>
        <v>262</v>
      </c>
      <c r="CV46" s="16">
        <f t="shared" si="59"/>
        <v>211</v>
      </c>
      <c r="CW46" s="16">
        <f t="shared" si="59"/>
        <v>226</v>
      </c>
      <c r="CX46" s="16">
        <f t="shared" si="59"/>
        <v>353</v>
      </c>
      <c r="CY46" s="16">
        <f t="shared" si="59"/>
        <v>183</v>
      </c>
      <c r="CZ46" s="16">
        <f t="shared" si="59"/>
        <v>254</v>
      </c>
      <c r="DA46" s="16">
        <f t="shared" si="59"/>
        <v>234</v>
      </c>
      <c r="DB46" s="16">
        <f t="shared" si="59"/>
        <v>186</v>
      </c>
      <c r="DC46" s="16">
        <f t="shared" si="59"/>
        <v>159</v>
      </c>
      <c r="DD46" s="16">
        <f t="shared" si="59"/>
        <v>3409</v>
      </c>
      <c r="DE46" s="16">
        <f t="shared" si="59"/>
        <v>100</v>
      </c>
      <c r="DF46" s="16">
        <f t="shared" si="59"/>
        <v>234</v>
      </c>
      <c r="DG46" s="16">
        <f t="shared" si="59"/>
        <v>213</v>
      </c>
      <c r="DH46" s="16">
        <f t="shared" si="59"/>
        <v>260</v>
      </c>
      <c r="DI46" s="16">
        <f t="shared" si="59"/>
        <v>310</v>
      </c>
      <c r="DJ46" s="16">
        <f t="shared" si="59"/>
        <v>277</v>
      </c>
      <c r="DK46" s="16">
        <f t="shared" si="59"/>
        <v>253</v>
      </c>
      <c r="DL46" s="16">
        <f t="shared" si="59"/>
        <v>420</v>
      </c>
      <c r="DM46" s="16">
        <f t="shared" si="59"/>
        <v>388</v>
      </c>
      <c r="DN46" s="16">
        <f t="shared" si="59"/>
        <v>164</v>
      </c>
      <c r="DO46" s="16">
        <f t="shared" si="59"/>
        <v>367</v>
      </c>
      <c r="DP46" s="16">
        <f t="shared" si="59"/>
        <v>423</v>
      </c>
      <c r="DQ46" s="16">
        <f t="shared" si="59"/>
        <v>3601</v>
      </c>
      <c r="DR46" s="16">
        <f t="shared" si="59"/>
        <v>173</v>
      </c>
      <c r="DS46" s="16">
        <f t="shared" si="59"/>
        <v>218</v>
      </c>
      <c r="DT46" s="16">
        <f t="shared" si="59"/>
        <v>264</v>
      </c>
      <c r="DU46" s="16">
        <f t="shared" si="59"/>
        <v>352</v>
      </c>
      <c r="DV46" s="16">
        <f t="shared" si="59"/>
        <v>298</v>
      </c>
      <c r="DW46" s="16">
        <f t="shared" si="59"/>
        <v>343</v>
      </c>
      <c r="DX46" s="16">
        <f t="shared" si="59"/>
        <v>278</v>
      </c>
      <c r="DY46" s="16">
        <f t="shared" si="59"/>
        <v>478</v>
      </c>
      <c r="DZ46" s="16">
        <f t="shared" si="59"/>
        <v>286</v>
      </c>
      <c r="EA46" s="16">
        <f t="shared" si="59"/>
        <v>326</v>
      </c>
      <c r="EB46" s="16">
        <f t="shared" ref="EB46:EC46" si="60">EB48+EB52+EB58+EB59+EB61+EB57</f>
        <v>363</v>
      </c>
      <c r="EC46" s="16">
        <f t="shared" si="60"/>
        <v>222</v>
      </c>
      <c r="ED46" s="16">
        <v>4856</v>
      </c>
      <c r="EE46" s="16">
        <f t="shared" ref="EE46:EP46" si="61">EE48+EE52+EE58+EE59+EE61+EE57</f>
        <v>295</v>
      </c>
      <c r="EF46" s="16">
        <f t="shared" si="61"/>
        <v>271</v>
      </c>
      <c r="EG46" s="16">
        <f t="shared" si="61"/>
        <v>382</v>
      </c>
      <c r="EH46" s="16">
        <f t="shared" si="61"/>
        <v>448</v>
      </c>
      <c r="EI46" s="16">
        <f t="shared" si="61"/>
        <v>572</v>
      </c>
      <c r="EJ46" s="16">
        <f t="shared" si="61"/>
        <v>554</v>
      </c>
      <c r="EK46" s="16">
        <f t="shared" si="61"/>
        <v>415</v>
      </c>
      <c r="EL46" s="16">
        <f t="shared" si="61"/>
        <v>473</v>
      </c>
      <c r="EM46" s="16">
        <f t="shared" si="61"/>
        <v>278</v>
      </c>
      <c r="EN46" s="16">
        <f t="shared" si="61"/>
        <v>419</v>
      </c>
      <c r="EO46" s="16">
        <f t="shared" si="61"/>
        <v>459</v>
      </c>
      <c r="EP46" s="16">
        <f t="shared" si="61"/>
        <v>290</v>
      </c>
      <c r="EQ46" s="16">
        <f t="shared" si="44"/>
        <v>5358</v>
      </c>
      <c r="ER46" s="16">
        <f t="shared" ref="ER46:FC46" si="62">ER48+ER52+ER58+ER59+ER61+ER57</f>
        <v>355</v>
      </c>
      <c r="ES46" s="16">
        <f t="shared" si="62"/>
        <v>330</v>
      </c>
      <c r="ET46" s="16">
        <f t="shared" si="62"/>
        <v>352</v>
      </c>
      <c r="EU46" s="16">
        <f t="shared" si="62"/>
        <v>373</v>
      </c>
      <c r="EV46" s="16">
        <f t="shared" si="62"/>
        <v>534</v>
      </c>
      <c r="EW46" s="16">
        <f t="shared" si="62"/>
        <v>582</v>
      </c>
      <c r="EX46" s="16">
        <f t="shared" si="62"/>
        <v>695</v>
      </c>
      <c r="EY46" s="16">
        <f t="shared" si="62"/>
        <v>534</v>
      </c>
      <c r="EZ46" s="16">
        <f t="shared" si="62"/>
        <v>161</v>
      </c>
      <c r="FA46" s="16">
        <f t="shared" si="62"/>
        <v>731</v>
      </c>
      <c r="FB46" s="16">
        <f t="shared" si="62"/>
        <v>374</v>
      </c>
      <c r="FC46" s="16">
        <f t="shared" si="62"/>
        <v>337</v>
      </c>
      <c r="FD46" s="16">
        <f t="shared" si="46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63">FG48+FG52+FG57+FG58+FG59+FG61</f>
        <v>397</v>
      </c>
      <c r="FH46" s="16">
        <f t="shared" si="63"/>
        <v>408</v>
      </c>
      <c r="FI46" s="16">
        <f t="shared" si="63"/>
        <v>515</v>
      </c>
      <c r="FJ46" s="16">
        <f t="shared" si="63"/>
        <v>505</v>
      </c>
      <c r="FK46" s="16">
        <f t="shared" si="63"/>
        <v>703</v>
      </c>
      <c r="FL46" s="16">
        <f t="shared" si="63"/>
        <v>511</v>
      </c>
      <c r="FM46" s="16">
        <f t="shared" si="63"/>
        <v>346</v>
      </c>
      <c r="FN46" s="16">
        <f t="shared" si="63"/>
        <v>602</v>
      </c>
      <c r="FO46" s="16">
        <f t="shared" si="63"/>
        <v>520</v>
      </c>
      <c r="FP46" s="16">
        <f t="shared" si="63"/>
        <v>322</v>
      </c>
      <c r="FQ46" s="16">
        <f t="shared" si="48"/>
        <v>8471</v>
      </c>
      <c r="FR46" s="16">
        <f t="shared" ref="FR46:GC46" si="64">FR48+FR52+FR58+FR59+FR61+FR57</f>
        <v>430</v>
      </c>
      <c r="FS46" s="16">
        <f t="shared" si="64"/>
        <v>472</v>
      </c>
      <c r="FT46" s="52">
        <f t="shared" si="64"/>
        <v>542</v>
      </c>
      <c r="FU46" s="16">
        <f t="shared" si="64"/>
        <v>691</v>
      </c>
      <c r="FV46" s="16">
        <f t="shared" si="64"/>
        <v>894</v>
      </c>
      <c r="FW46" s="53">
        <f t="shared" si="64"/>
        <v>648</v>
      </c>
      <c r="FX46" s="16">
        <f t="shared" si="64"/>
        <v>1233</v>
      </c>
      <c r="FY46" s="53">
        <f t="shared" si="64"/>
        <v>578</v>
      </c>
      <c r="FZ46" s="16">
        <f t="shared" si="64"/>
        <v>764</v>
      </c>
      <c r="GA46" s="53">
        <f t="shared" si="64"/>
        <v>947</v>
      </c>
      <c r="GB46" s="16">
        <f t="shared" si="64"/>
        <v>748</v>
      </c>
      <c r="GC46" s="16">
        <f t="shared" si="64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65">GF48+GF52+GF58+GF59+GF61+GF57</f>
        <v>750</v>
      </c>
      <c r="GG46" s="16">
        <f t="shared" si="65"/>
        <v>728</v>
      </c>
      <c r="GH46" s="16">
        <f t="shared" si="65"/>
        <v>1014</v>
      </c>
      <c r="GI46" s="16">
        <f t="shared" si="65"/>
        <v>1125</v>
      </c>
      <c r="GJ46" s="16">
        <f t="shared" si="65"/>
        <v>1089</v>
      </c>
      <c r="GK46" s="16">
        <f t="shared" si="65"/>
        <v>1752</v>
      </c>
      <c r="GL46" s="16">
        <f t="shared" si="65"/>
        <v>628</v>
      </c>
      <c r="GM46" s="16">
        <f t="shared" si="65"/>
        <v>1515</v>
      </c>
      <c r="GN46" s="16">
        <f t="shared" si="65"/>
        <v>1484</v>
      </c>
      <c r="GO46" s="16">
        <f t="shared" si="65"/>
        <v>1230</v>
      </c>
      <c r="GP46" s="16">
        <f t="shared" si="65"/>
        <v>704</v>
      </c>
      <c r="GQ46" s="16">
        <f t="shared" si="13"/>
        <v>14996</v>
      </c>
      <c r="GR46" s="16">
        <f t="shared" ref="GR46:HC46" si="66">GR61+GR59+GR48+GR52+GR57+GR58</f>
        <v>829</v>
      </c>
      <c r="GS46" s="16">
        <f t="shared" si="66"/>
        <v>802</v>
      </c>
      <c r="GT46" s="16">
        <f t="shared" si="66"/>
        <v>1338</v>
      </c>
      <c r="GU46" s="16">
        <f t="shared" si="66"/>
        <v>1153</v>
      </c>
      <c r="GV46" s="16">
        <f t="shared" si="66"/>
        <v>1258</v>
      </c>
      <c r="GW46" s="16">
        <f t="shared" si="66"/>
        <v>1951</v>
      </c>
      <c r="GX46" s="16">
        <f t="shared" si="66"/>
        <v>1320</v>
      </c>
      <c r="GY46" s="16">
        <f t="shared" si="66"/>
        <v>1224</v>
      </c>
      <c r="GZ46" s="16">
        <f t="shared" si="66"/>
        <v>1179</v>
      </c>
      <c r="HA46" s="16">
        <f t="shared" si="66"/>
        <v>1687</v>
      </c>
      <c r="HB46" s="16">
        <f t="shared" si="66"/>
        <v>1347</v>
      </c>
      <c r="HC46" s="16">
        <f t="shared" si="66"/>
        <v>908</v>
      </c>
      <c r="HD46" s="16">
        <f t="shared" si="21"/>
        <v>19900</v>
      </c>
      <c r="HE46" s="16">
        <f>HE61+HE59+HE48+HE52+HE57+HE58</f>
        <v>1109</v>
      </c>
      <c r="HF46" s="16">
        <f t="shared" ref="HF46:HP46" si="67">HF61+HF59+HF48+HF52+HF57+HF58</f>
        <v>895</v>
      </c>
      <c r="HG46" s="16">
        <f t="shared" si="67"/>
        <v>1961</v>
      </c>
      <c r="HH46" s="16">
        <f t="shared" si="67"/>
        <v>1231</v>
      </c>
      <c r="HI46" s="16">
        <f t="shared" si="67"/>
        <v>1367</v>
      </c>
      <c r="HJ46" s="16">
        <f t="shared" si="67"/>
        <v>3096</v>
      </c>
      <c r="HK46" s="16">
        <f t="shared" si="67"/>
        <v>788</v>
      </c>
      <c r="HL46" s="16">
        <f t="shared" si="67"/>
        <v>2967</v>
      </c>
      <c r="HM46" s="16">
        <f t="shared" si="67"/>
        <v>1734</v>
      </c>
      <c r="HN46" s="16">
        <f t="shared" si="67"/>
        <v>2018</v>
      </c>
      <c r="HO46" s="16">
        <f t="shared" si="67"/>
        <v>1342</v>
      </c>
      <c r="HP46" s="16">
        <f t="shared" si="67"/>
        <v>1392</v>
      </c>
      <c r="HQ46" s="16">
        <f t="shared" si="15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39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40"/>
        <v>26893</v>
      </c>
      <c r="IR46" s="54">
        <f t="shared" ref="IR46:IZ46" si="68">SUM(IR58,IR48,IR52,IR59,IR57,IR61)</f>
        <v>1529</v>
      </c>
      <c r="IS46" s="54">
        <f t="shared" si="68"/>
        <v>1478</v>
      </c>
      <c r="IT46" s="54">
        <f t="shared" si="68"/>
        <v>2673</v>
      </c>
      <c r="IU46" s="54">
        <f t="shared" si="68"/>
        <v>1813</v>
      </c>
      <c r="IV46" s="54">
        <f t="shared" si="68"/>
        <v>2080</v>
      </c>
      <c r="IW46" s="54">
        <f t="shared" si="68"/>
        <v>896</v>
      </c>
      <c r="IX46" s="54">
        <f t="shared" si="68"/>
        <v>4203</v>
      </c>
      <c r="IY46" s="54">
        <f t="shared" si="68"/>
        <v>3755</v>
      </c>
      <c r="IZ46" s="125">
        <f t="shared" si="68"/>
        <v>2521</v>
      </c>
      <c r="JA46" s="128">
        <f t="shared" ref="JA46" si="69">SUM(JA58,JA48,JA52,JA59,JA57,JA61)</f>
        <v>1787</v>
      </c>
      <c r="JB46" s="125">
        <f t="shared" ref="JB46:JC46" si="70">SUM(JB58,JB48,JB52,JB59,JB57,JB61)</f>
        <v>2165</v>
      </c>
      <c r="JC46" s="125">
        <f t="shared" si="70"/>
        <v>1993</v>
      </c>
      <c r="JD46" s="16">
        <f t="shared" si="55"/>
        <v>22202</v>
      </c>
      <c r="JE46" s="54">
        <f t="shared" ref="JE46:JG46" si="71">SUM(JE58,JE48,JE52,JE59,JE57,JE61)</f>
        <v>1511</v>
      </c>
      <c r="JF46" s="54">
        <f t="shared" si="71"/>
        <v>1491</v>
      </c>
      <c r="JG46" s="54">
        <f t="shared" si="71"/>
        <v>3131</v>
      </c>
      <c r="JH46" s="54">
        <f t="shared" ref="JH46:JI46" si="72">SUM(JH58,JH48,JH52,JH59,JH57,JH61)</f>
        <v>2493</v>
      </c>
      <c r="JI46" s="54">
        <f t="shared" si="72"/>
        <v>1651</v>
      </c>
      <c r="JJ46" s="54">
        <f t="shared" ref="JJ46:JK46" si="73">SUM(JJ58,JJ48,JJ52,JJ59,JJ57,JJ61)</f>
        <v>1532</v>
      </c>
      <c r="JK46" s="54">
        <f t="shared" si="73"/>
        <v>4104</v>
      </c>
      <c r="JL46" s="54">
        <f t="shared" ref="JL46:JM46" si="74">SUM(JL58,JL48,JL52,JL59,JL57,JL61)</f>
        <v>3990</v>
      </c>
      <c r="JM46" s="54">
        <f t="shared" si="74"/>
        <v>2299</v>
      </c>
    </row>
    <row r="47" spans="1:273">
      <c r="A47" s="15" t="s">
        <v>326</v>
      </c>
      <c r="B47" s="39" t="s">
        <v>327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44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46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48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50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3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21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5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39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40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 t="shared" si="55"/>
        <v>7184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  <c r="JJ47" s="36">
        <v>930</v>
      </c>
      <c r="JK47" s="36">
        <v>854</v>
      </c>
      <c r="JL47" s="36">
        <v>1018</v>
      </c>
      <c r="JM47" s="36">
        <v>983</v>
      </c>
    </row>
    <row r="48" spans="1:273">
      <c r="A48" s="15" t="s">
        <v>328</v>
      </c>
      <c r="B48" s="39" t="s">
        <v>329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44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46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48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50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3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21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5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39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40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 t="shared" si="55"/>
        <v>9279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  <c r="JJ48" s="36">
        <v>589</v>
      </c>
      <c r="JK48" s="36">
        <v>1820</v>
      </c>
      <c r="JL48" s="36">
        <v>2115</v>
      </c>
      <c r="JM48" s="36">
        <v>1125</v>
      </c>
    </row>
    <row r="49" spans="1:273">
      <c r="A49" s="15" t="s">
        <v>330</v>
      </c>
      <c r="B49" s="39" t="s">
        <v>331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44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46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48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50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3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21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5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39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40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 t="shared" si="55"/>
        <v>10043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  <c r="JJ49" s="36">
        <v>827</v>
      </c>
      <c r="JK49" s="36">
        <v>1099</v>
      </c>
      <c r="JL49" s="36">
        <v>952</v>
      </c>
      <c r="JM49" s="36">
        <v>1289</v>
      </c>
    </row>
    <row r="50" spans="1:273">
      <c r="A50" s="15" t="s">
        <v>332</v>
      </c>
      <c r="B50" s="39" t="s">
        <v>333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44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46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48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50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3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21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5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39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40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 t="shared" si="55"/>
        <v>1894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  <c r="JJ50" s="36">
        <v>161</v>
      </c>
      <c r="JK50" s="36">
        <v>238</v>
      </c>
      <c r="JL50" s="36">
        <v>213</v>
      </c>
      <c r="JM50" s="36">
        <v>271</v>
      </c>
    </row>
    <row r="51" spans="1:273">
      <c r="A51" s="15" t="s">
        <v>334</v>
      </c>
      <c r="B51" s="39" t="s">
        <v>335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44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46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48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50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3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21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5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39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40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 t="shared" si="55"/>
        <v>786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  <c r="JJ51" s="36">
        <v>67</v>
      </c>
      <c r="JK51" s="36">
        <v>99</v>
      </c>
      <c r="JL51" s="36">
        <v>73</v>
      </c>
      <c r="JM51" s="36">
        <v>140</v>
      </c>
    </row>
    <row r="52" spans="1:273">
      <c r="A52" s="15" t="s">
        <v>336</v>
      </c>
      <c r="B52" s="39" t="s">
        <v>337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44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46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48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50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3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21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5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39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40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 t="shared" si="55"/>
        <v>2069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  <c r="JJ52" s="36">
        <v>96</v>
      </c>
      <c r="JK52" s="36">
        <v>287</v>
      </c>
      <c r="JL52" s="36">
        <v>393</v>
      </c>
      <c r="JM52" s="36">
        <v>272</v>
      </c>
    </row>
    <row r="53" spans="1:273">
      <c r="A53" s="15" t="s">
        <v>338</v>
      </c>
      <c r="B53" s="39" t="s">
        <v>339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44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46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48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50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3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21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5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39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40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 t="shared" si="55"/>
        <v>1066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  <c r="JJ53" s="36">
        <v>124</v>
      </c>
      <c r="JK53" s="36">
        <v>111</v>
      </c>
      <c r="JL53" s="36">
        <v>113</v>
      </c>
      <c r="JM53" s="36">
        <v>132</v>
      </c>
    </row>
    <row r="54" spans="1:273">
      <c r="A54" s="15" t="s">
        <v>340</v>
      </c>
      <c r="B54" s="39" t="s">
        <v>341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44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46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48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50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3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21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5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39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40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 t="shared" si="55"/>
        <v>20173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  <c r="JJ54" s="36">
        <v>2265</v>
      </c>
      <c r="JK54" s="36">
        <v>2418</v>
      </c>
      <c r="JL54" s="36">
        <v>2889</v>
      </c>
      <c r="JM54" s="36">
        <v>2636</v>
      </c>
    </row>
    <row r="55" spans="1:273">
      <c r="A55" s="15" t="s">
        <v>342</v>
      </c>
      <c r="B55" s="39" t="s">
        <v>343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44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46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48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50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3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21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5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39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40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 t="shared" si="55"/>
        <v>601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  <c r="JJ55" s="36">
        <v>46</v>
      </c>
      <c r="JK55" s="36">
        <v>74</v>
      </c>
      <c r="JL55" s="36">
        <v>70</v>
      </c>
      <c r="JM55" s="36">
        <v>61</v>
      </c>
    </row>
    <row r="56" spans="1:273">
      <c r="A56" s="15" t="s">
        <v>344</v>
      </c>
      <c r="B56" s="39" t="s">
        <v>345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5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39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1079</v>
      </c>
      <c r="JA56" s="122" t="s">
        <v>1079</v>
      </c>
      <c r="JB56" s="133" t="s">
        <v>1079</v>
      </c>
      <c r="JC56" s="133" t="s">
        <v>1079</v>
      </c>
      <c r="JD56" s="16"/>
      <c r="JE56" s="133" t="s">
        <v>1079</v>
      </c>
      <c r="JF56" s="133" t="s">
        <v>1079</v>
      </c>
      <c r="JG56" s="36" t="s">
        <v>1079</v>
      </c>
      <c r="JH56" s="36" t="s">
        <v>1079</v>
      </c>
      <c r="JI56" s="36" t="s">
        <v>1079</v>
      </c>
      <c r="JJ56" s="36" t="s">
        <v>1079</v>
      </c>
      <c r="JK56" s="36" t="s">
        <v>1079</v>
      </c>
      <c r="JL56" s="36" t="s">
        <v>1079</v>
      </c>
      <c r="JM56" s="36" t="s">
        <v>1079</v>
      </c>
    </row>
    <row r="57" spans="1:273">
      <c r="A57" s="15" t="s">
        <v>346</v>
      </c>
      <c r="B57" s="39" t="s">
        <v>347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44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46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48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50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3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21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5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39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40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 t="shared" ref="JD57:JD68" si="75">SUM(JE57:JM57)</f>
        <v>1103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  <c r="JJ57" s="36">
        <v>54</v>
      </c>
      <c r="JK57" s="36">
        <v>144</v>
      </c>
      <c r="JL57" s="36">
        <v>139</v>
      </c>
      <c r="JM57" s="36">
        <v>125</v>
      </c>
    </row>
    <row r="58" spans="1:273">
      <c r="A58" s="15" t="s">
        <v>348</v>
      </c>
      <c r="B58" s="39" t="s">
        <v>349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44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46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48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50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3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21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5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39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40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 t="shared" si="75"/>
        <v>8429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  <c r="JJ58" s="36">
        <v>697</v>
      </c>
      <c r="JK58" s="36">
        <v>1604</v>
      </c>
      <c r="JL58" s="36">
        <v>1175</v>
      </c>
      <c r="JM58" s="36">
        <v>618</v>
      </c>
    </row>
    <row r="59" spans="1:273">
      <c r="A59" s="15" t="s">
        <v>350</v>
      </c>
      <c r="B59" s="39" t="s">
        <v>351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44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46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48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50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3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21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5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39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40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 t="shared" si="75"/>
        <v>890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  <c r="JJ59" s="36">
        <v>69</v>
      </c>
      <c r="JK59" s="36">
        <v>204</v>
      </c>
      <c r="JL59" s="36">
        <v>97</v>
      </c>
      <c r="JM59" s="36">
        <v>123</v>
      </c>
    </row>
    <row r="60" spans="1:273">
      <c r="A60" s="15" t="s">
        <v>352</v>
      </c>
      <c r="B60" s="39" t="s">
        <v>353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44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46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48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50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3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21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5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39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40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 t="shared" si="75"/>
        <v>1700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  <c r="JJ60" s="36">
        <v>108</v>
      </c>
      <c r="JK60" s="36">
        <v>216</v>
      </c>
      <c r="JL60" s="36">
        <v>305</v>
      </c>
      <c r="JM60" s="36">
        <v>195</v>
      </c>
    </row>
    <row r="61" spans="1:273">
      <c r="A61" s="15" t="s">
        <v>354</v>
      </c>
      <c r="B61" s="39" t="s">
        <v>355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44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46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48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50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3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21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5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39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40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 t="shared" si="75"/>
        <v>432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  <c r="JJ61" s="36">
        <v>27</v>
      </c>
      <c r="JK61" s="36">
        <v>45</v>
      </c>
      <c r="JL61" s="36">
        <v>71</v>
      </c>
      <c r="JM61" s="36">
        <v>36</v>
      </c>
    </row>
    <row r="62" spans="1:273">
      <c r="A62" s="15" t="s">
        <v>356</v>
      </c>
      <c r="B62" s="39" t="s">
        <v>357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44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46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48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50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3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21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5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39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40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 t="shared" si="75"/>
        <v>652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  <c r="JJ62" s="36">
        <v>83</v>
      </c>
      <c r="JK62" s="36">
        <v>70</v>
      </c>
      <c r="JL62" s="36">
        <v>66</v>
      </c>
      <c r="JM62" s="36">
        <v>72</v>
      </c>
    </row>
    <row r="63" spans="1:273">
      <c r="A63" s="15" t="s">
        <v>358</v>
      </c>
      <c r="B63" s="39" t="s">
        <v>359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44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46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48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50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3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21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5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39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40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 t="shared" si="75"/>
        <v>233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  <c r="JJ63" s="36">
        <v>20</v>
      </c>
      <c r="JK63" s="36">
        <v>25</v>
      </c>
      <c r="JL63" s="36">
        <v>25</v>
      </c>
      <c r="JM63" s="36">
        <v>62</v>
      </c>
    </row>
    <row r="64" spans="1:273">
      <c r="A64" s="15" t="s">
        <v>360</v>
      </c>
      <c r="B64" s="39" t="s">
        <v>361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44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46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48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50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3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21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5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39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40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 t="shared" si="75"/>
        <v>56922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  <c r="JJ64" s="36">
        <v>6491</v>
      </c>
      <c r="JK64" s="36">
        <v>6950</v>
      </c>
      <c r="JL64" s="36">
        <v>7099</v>
      </c>
      <c r="JM64" s="36">
        <v>7353</v>
      </c>
    </row>
    <row r="65" spans="1:273">
      <c r="A65" s="15" t="s">
        <v>362</v>
      </c>
      <c r="B65" s="39" t="s">
        <v>363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44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46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48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50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3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21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5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39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40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 t="shared" si="75"/>
        <v>32591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  <c r="JJ65" s="36">
        <v>3535</v>
      </c>
      <c r="JK65" s="36">
        <v>4081</v>
      </c>
      <c r="JL65" s="36">
        <v>3781</v>
      </c>
      <c r="JM65" s="36">
        <v>3674</v>
      </c>
    </row>
    <row r="66" spans="1:273">
      <c r="A66" s="15" t="s">
        <v>364</v>
      </c>
      <c r="B66" s="39" t="s">
        <v>365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44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46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48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50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3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21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5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39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40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 t="shared" si="75"/>
        <v>5508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  <c r="JJ66" s="36">
        <v>574</v>
      </c>
      <c r="JK66" s="36">
        <v>706</v>
      </c>
      <c r="JL66" s="36">
        <v>692</v>
      </c>
      <c r="JM66" s="36">
        <v>725</v>
      </c>
    </row>
    <row r="67" spans="1:273">
      <c r="A67" s="15" t="s">
        <v>366</v>
      </c>
      <c r="B67" s="39" t="s">
        <v>367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44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46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48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50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3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21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5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39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40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 t="shared" si="75"/>
        <v>178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  <c r="JJ67" s="36">
        <v>11</v>
      </c>
      <c r="JK67" s="36">
        <v>41</v>
      </c>
      <c r="JL67" s="36">
        <v>26</v>
      </c>
      <c r="JM67" s="36">
        <v>10</v>
      </c>
    </row>
    <row r="68" spans="1:273">
      <c r="A68" s="15" t="s">
        <v>368</v>
      </c>
      <c r="B68" s="39" t="s">
        <v>369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44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46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48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50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3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21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5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39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40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 t="shared" si="75"/>
        <v>1296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  <c r="JJ68" s="36">
        <v>143</v>
      </c>
      <c r="JK68" s="36">
        <v>205</v>
      </c>
      <c r="JL68" s="36">
        <v>183</v>
      </c>
      <c r="JM68" s="36">
        <v>147</v>
      </c>
    </row>
    <row r="69" spans="1:273">
      <c r="A69" s="15" t="s">
        <v>321</v>
      </c>
      <c r="B69" s="39" t="s">
        <v>370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44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46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48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50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76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1079</v>
      </c>
      <c r="JA69" s="122" t="s">
        <v>1079</v>
      </c>
      <c r="JB69" s="133" t="s">
        <v>1079</v>
      </c>
      <c r="JC69" s="133" t="s">
        <v>1079</v>
      </c>
      <c r="JD69" s="16"/>
      <c r="JE69" s="133" t="s">
        <v>1079</v>
      </c>
      <c r="JF69" s="133" t="s">
        <v>1079</v>
      </c>
      <c r="JG69" s="36"/>
      <c r="JH69" s="36"/>
      <c r="JI69" s="36"/>
      <c r="JJ69" s="36"/>
      <c r="JK69" s="36"/>
      <c r="JL69" s="36"/>
      <c r="JM69" s="36"/>
    </row>
    <row r="70" spans="1:273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1079</v>
      </c>
      <c r="JA70" s="122" t="s">
        <v>1079</v>
      </c>
      <c r="JB70" s="133" t="s">
        <v>1079</v>
      </c>
      <c r="JC70" s="133" t="s">
        <v>1079</v>
      </c>
      <c r="JD70" s="16"/>
      <c r="JE70" s="133" t="s">
        <v>1079</v>
      </c>
      <c r="JF70" s="133" t="s">
        <v>1079</v>
      </c>
      <c r="JG70" s="36"/>
      <c r="JH70" s="36"/>
      <c r="JI70" s="36"/>
      <c r="JJ70" s="36"/>
      <c r="JK70" s="36"/>
      <c r="JL70" s="36"/>
      <c r="JM70" s="36"/>
    </row>
    <row r="71" spans="1:273" ht="17.25" thickBot="1">
      <c r="A71" s="9" t="s">
        <v>371</v>
      </c>
      <c r="B71" s="9" t="s">
        <v>372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77">SUM(EI73:EI129)</f>
        <v>65172</v>
      </c>
      <c r="EJ71" s="10">
        <f t="shared" si="77"/>
        <v>69980</v>
      </c>
      <c r="EK71" s="10">
        <f t="shared" si="77"/>
        <v>67537</v>
      </c>
      <c r="EL71" s="10">
        <f t="shared" si="77"/>
        <v>62521</v>
      </c>
      <c r="EM71" s="10">
        <f t="shared" si="77"/>
        <v>60461</v>
      </c>
      <c r="EN71" s="10">
        <f t="shared" si="77"/>
        <v>69417</v>
      </c>
      <c r="EO71" s="10">
        <f t="shared" si="77"/>
        <v>53656</v>
      </c>
      <c r="EP71" s="10">
        <f t="shared" si="77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78">SUM(EV73:EV129)</f>
        <v>69862</v>
      </c>
      <c r="EW71" s="10">
        <f t="shared" si="78"/>
        <v>69833</v>
      </c>
      <c r="EX71" s="10">
        <f t="shared" si="78"/>
        <v>69680</v>
      </c>
      <c r="EY71" s="10">
        <f t="shared" si="78"/>
        <v>63734</v>
      </c>
      <c r="EZ71" s="10">
        <f t="shared" si="78"/>
        <v>61450</v>
      </c>
      <c r="FA71" s="10">
        <f t="shared" si="78"/>
        <v>73222</v>
      </c>
      <c r="FB71" s="10">
        <f t="shared" si="78"/>
        <v>53451</v>
      </c>
      <c r="FC71" s="10">
        <f t="shared" si="78"/>
        <v>56723</v>
      </c>
      <c r="FD71" s="9">
        <f>SUM(FE71:FP71)</f>
        <v>751697</v>
      </c>
      <c r="FE71" s="10">
        <f t="shared" ref="FE71:FP71" si="79">SUM(FE73:FE129)</f>
        <v>53684</v>
      </c>
      <c r="FF71" s="10">
        <f t="shared" si="79"/>
        <v>50563</v>
      </c>
      <c r="FG71" s="10">
        <f t="shared" si="79"/>
        <v>64254</v>
      </c>
      <c r="FH71" s="10">
        <f t="shared" si="79"/>
        <v>64380</v>
      </c>
      <c r="FI71" s="10">
        <f t="shared" si="79"/>
        <v>67913</v>
      </c>
      <c r="FJ71" s="10">
        <f t="shared" si="79"/>
        <v>68721</v>
      </c>
      <c r="FK71" s="10">
        <f t="shared" si="79"/>
        <v>68670</v>
      </c>
      <c r="FL71" s="10">
        <f t="shared" si="79"/>
        <v>69868</v>
      </c>
      <c r="FM71" s="10">
        <f t="shared" si="79"/>
        <v>58516</v>
      </c>
      <c r="FN71" s="10">
        <f t="shared" si="79"/>
        <v>74359</v>
      </c>
      <c r="FO71" s="10">
        <f t="shared" si="79"/>
        <v>55122</v>
      </c>
      <c r="FP71" s="10">
        <f t="shared" si="79"/>
        <v>55647</v>
      </c>
      <c r="FQ71" s="9">
        <f>SUM(FR71:GC71)</f>
        <v>813860</v>
      </c>
      <c r="FR71" s="10">
        <f t="shared" ref="FR71:GC71" si="80">SUM(FR73:FR129)</f>
        <v>53839</v>
      </c>
      <c r="FS71" s="10">
        <f t="shared" si="80"/>
        <v>51756</v>
      </c>
      <c r="FT71" s="11">
        <f t="shared" si="80"/>
        <v>67540</v>
      </c>
      <c r="FU71" s="10">
        <f t="shared" si="80"/>
        <v>73194</v>
      </c>
      <c r="FV71" s="10">
        <f t="shared" si="80"/>
        <v>74590</v>
      </c>
      <c r="FW71" s="12">
        <f t="shared" si="80"/>
        <v>76890</v>
      </c>
      <c r="FX71" s="10">
        <f t="shared" si="80"/>
        <v>74410</v>
      </c>
      <c r="FY71" s="12">
        <f t="shared" si="80"/>
        <v>71714</v>
      </c>
      <c r="FZ71" s="10">
        <f t="shared" si="80"/>
        <v>71364</v>
      </c>
      <c r="GA71" s="12">
        <f t="shared" si="80"/>
        <v>80246</v>
      </c>
      <c r="GB71" s="10">
        <f t="shared" si="80"/>
        <v>62687</v>
      </c>
      <c r="GC71" s="10">
        <f t="shared" si="80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76"/>
        <v>876149</v>
      </c>
      <c r="GR71" s="10">
        <f t="shared" ref="GR71:HC71" si="81">SUM(GR73:GR129)</f>
        <v>58799</v>
      </c>
      <c r="GS71" s="10">
        <f t="shared" si="81"/>
        <v>60459</v>
      </c>
      <c r="GT71" s="10">
        <f t="shared" si="81"/>
        <v>69966</v>
      </c>
      <c r="GU71" s="10">
        <f t="shared" si="81"/>
        <v>81055</v>
      </c>
      <c r="GV71" s="10">
        <f t="shared" si="81"/>
        <v>81288</v>
      </c>
      <c r="GW71" s="10">
        <f t="shared" si="81"/>
        <v>80377</v>
      </c>
      <c r="GX71" s="10">
        <f t="shared" si="81"/>
        <v>76808</v>
      </c>
      <c r="GY71" s="10">
        <f t="shared" si="81"/>
        <v>74014</v>
      </c>
      <c r="GZ71" s="10">
        <f t="shared" si="81"/>
        <v>73705</v>
      </c>
      <c r="HA71" s="10">
        <f t="shared" si="81"/>
        <v>90282</v>
      </c>
      <c r="HB71" s="10">
        <f t="shared" si="81"/>
        <v>67685</v>
      </c>
      <c r="HC71" s="10">
        <f t="shared" si="81"/>
        <v>61711</v>
      </c>
      <c r="HD71" s="9">
        <f t="shared" ref="HD71:HD133" si="82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83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39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84">SUM(IS73:IS128)</f>
        <v>65119</v>
      </c>
      <c r="IT71" s="9">
        <f t="shared" si="84"/>
        <v>88150</v>
      </c>
      <c r="IU71" s="9">
        <f t="shared" si="84"/>
        <v>102644</v>
      </c>
      <c r="IV71" s="9">
        <f t="shared" si="84"/>
        <v>103539</v>
      </c>
      <c r="IW71" s="9">
        <f t="shared" si="84"/>
        <v>109777</v>
      </c>
      <c r="IX71" s="9">
        <f t="shared" si="84"/>
        <v>101861</v>
      </c>
      <c r="IY71" s="9">
        <f t="shared" si="84"/>
        <v>92162</v>
      </c>
      <c r="IZ71" s="124">
        <f t="shared" si="84"/>
        <v>99676</v>
      </c>
      <c r="JA71" s="127">
        <f t="shared" ref="JA71" si="85">SUM(JA73:JA128)</f>
        <v>109407</v>
      </c>
      <c r="JB71" s="124">
        <f t="shared" ref="JB71:JC71" si="86">SUM(JB73:JB128)</f>
        <v>88973</v>
      </c>
      <c r="JC71" s="124">
        <f t="shared" si="86"/>
        <v>84987</v>
      </c>
      <c r="JD71" s="9">
        <f>SUM(JE71:JM71)</f>
        <v>839606</v>
      </c>
      <c r="JE71" s="9">
        <f>SUM(JE73:JE129)</f>
        <v>74624</v>
      </c>
      <c r="JF71" s="9">
        <f>SUM(JF73:JF129)</f>
        <v>69439</v>
      </c>
      <c r="JG71" s="9">
        <f t="shared" ref="JG71" si="87">SUM(JG73:JG128)</f>
        <v>94387</v>
      </c>
      <c r="JH71" s="9">
        <f>SUM(JH73:JH128)</f>
        <v>107394</v>
      </c>
      <c r="JI71" s="9">
        <f>SUM(JI73:JI128)</f>
        <v>99262</v>
      </c>
      <c r="JJ71" s="9">
        <f>SUM(JJ73:JJ128)</f>
        <v>105729</v>
      </c>
      <c r="JK71" s="9">
        <f>SUM(JK73:JK128)</f>
        <v>104470</v>
      </c>
      <c r="JL71" s="9">
        <f>SUM(JL73:JL128)</f>
        <v>92919</v>
      </c>
      <c r="JM71" s="9">
        <f>SUM(JM73:JM129)</f>
        <v>91382</v>
      </c>
    </row>
    <row r="72" spans="1:273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39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1079</v>
      </c>
      <c r="JA72" s="122" t="s">
        <v>1079</v>
      </c>
      <c r="JB72" s="133" t="s">
        <v>1079</v>
      </c>
      <c r="JC72" s="133" t="s">
        <v>1079</v>
      </c>
      <c r="JD72" s="16"/>
      <c r="JE72" s="133" t="s">
        <v>1079</v>
      </c>
      <c r="JF72" s="133" t="s">
        <v>1079</v>
      </c>
      <c r="JG72" s="36"/>
      <c r="JH72" s="36"/>
      <c r="JI72" s="36"/>
      <c r="JJ72" s="36"/>
      <c r="JK72" s="36"/>
      <c r="JL72" s="36"/>
      <c r="JM72" s="36"/>
    </row>
    <row r="73" spans="1:273">
      <c r="A73" s="50" t="s">
        <v>373</v>
      </c>
      <c r="B73" s="39" t="s">
        <v>374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88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89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90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91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76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82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83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39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40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 t="shared" ref="JD73:JD86" si="92">SUM(JE73:JM73)</f>
        <v>653109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  <c r="JJ73" s="36">
        <v>85955</v>
      </c>
      <c r="JK73" s="36">
        <v>82472</v>
      </c>
      <c r="JL73" s="36">
        <v>71496</v>
      </c>
      <c r="JM73" s="36">
        <v>70933</v>
      </c>
    </row>
    <row r="74" spans="1:273">
      <c r="A74" s="15" t="s">
        <v>375</v>
      </c>
      <c r="B74" s="39" t="s">
        <v>376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88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89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90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91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76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82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83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39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40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 t="shared" si="92"/>
        <v>132600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  <c r="JJ74" s="36">
        <v>14381</v>
      </c>
      <c r="JK74" s="36">
        <v>14574</v>
      </c>
      <c r="JL74" s="36">
        <v>14899</v>
      </c>
      <c r="JM74" s="36">
        <v>13851</v>
      </c>
    </row>
    <row r="75" spans="1:273">
      <c r="A75" s="15" t="s">
        <v>377</v>
      </c>
      <c r="B75" s="39" t="s">
        <v>378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88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89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90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91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76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82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83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39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40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 t="shared" si="92"/>
        <v>14458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  <c r="JJ75" s="36">
        <v>1208</v>
      </c>
      <c r="JK75" s="36">
        <v>2617</v>
      </c>
      <c r="JL75" s="36">
        <v>2167</v>
      </c>
      <c r="JM75" s="36">
        <v>2062</v>
      </c>
    </row>
    <row r="76" spans="1:273">
      <c r="A76" s="15" t="s">
        <v>379</v>
      </c>
      <c r="B76" s="39" t="s">
        <v>380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88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89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90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91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76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82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83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93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94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 t="shared" si="92"/>
        <v>303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  <c r="JJ76" s="36">
        <v>42</v>
      </c>
      <c r="JK76" s="36">
        <v>40</v>
      </c>
      <c r="JL76" s="36">
        <v>27</v>
      </c>
      <c r="JM76" s="36">
        <v>27</v>
      </c>
    </row>
    <row r="77" spans="1:273">
      <c r="A77" s="15" t="s">
        <v>381</v>
      </c>
      <c r="B77" s="39" t="s">
        <v>382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88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89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90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91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76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82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83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93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94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 t="shared" si="92"/>
        <v>1784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  <c r="JJ77" s="36">
        <v>184</v>
      </c>
      <c r="JK77" s="36">
        <v>220</v>
      </c>
      <c r="JL77" s="36">
        <v>197</v>
      </c>
      <c r="JM77" s="36">
        <v>132</v>
      </c>
    </row>
    <row r="78" spans="1:273">
      <c r="A78" s="15" t="s">
        <v>383</v>
      </c>
      <c r="B78" s="39" t="s">
        <v>384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88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89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90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91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76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82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83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93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94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 t="shared" si="92"/>
        <v>109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  <c r="JJ78" s="36">
        <v>17</v>
      </c>
      <c r="JK78" s="36">
        <v>12</v>
      </c>
      <c r="JL78" s="36">
        <v>9</v>
      </c>
      <c r="JM78" s="36">
        <v>8</v>
      </c>
    </row>
    <row r="79" spans="1:273">
      <c r="A79" s="15" t="s">
        <v>385</v>
      </c>
      <c r="B79" s="39" t="s">
        <v>386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88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89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90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91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76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82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83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93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94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 t="shared" si="92"/>
        <v>534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  <c r="JJ79" s="36">
        <v>45</v>
      </c>
      <c r="JK79" s="36">
        <v>44</v>
      </c>
      <c r="JL79" s="36">
        <v>91</v>
      </c>
      <c r="JM79" s="36">
        <v>64</v>
      </c>
    </row>
    <row r="80" spans="1:273">
      <c r="A80" s="15" t="s">
        <v>387</v>
      </c>
      <c r="B80" s="39" t="s">
        <v>388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88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89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90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91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76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82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83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93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/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 t="shared" si="92"/>
        <v>108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  <c r="JJ80" s="36">
        <v>15</v>
      </c>
      <c r="JK80" s="36">
        <v>13</v>
      </c>
      <c r="JL80" s="36">
        <v>14</v>
      </c>
      <c r="JM80" s="36">
        <v>10</v>
      </c>
    </row>
    <row r="81" spans="1:273">
      <c r="A81" s="50" t="s">
        <v>389</v>
      </c>
      <c r="B81" s="39" t="s">
        <v>390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88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89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90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91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76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82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83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93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94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 t="shared" si="92"/>
        <v>279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  <c r="JJ81" s="36">
        <v>19</v>
      </c>
      <c r="JK81" s="36">
        <v>33</v>
      </c>
      <c r="JL81" s="36">
        <v>29</v>
      </c>
      <c r="JM81" s="36">
        <v>33</v>
      </c>
    </row>
    <row r="82" spans="1:273">
      <c r="A82" s="15" t="s">
        <v>391</v>
      </c>
      <c r="B82" s="39" t="s">
        <v>392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88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89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90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91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76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82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83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93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94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 t="shared" si="92"/>
        <v>929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  <c r="JJ82" s="36">
        <v>114</v>
      </c>
      <c r="JK82" s="36">
        <v>102</v>
      </c>
      <c r="JL82" s="36">
        <v>101</v>
      </c>
      <c r="JM82" s="36">
        <v>124</v>
      </c>
    </row>
    <row r="83" spans="1:273">
      <c r="A83" s="15" t="s">
        <v>393</v>
      </c>
      <c r="B83" s="39" t="s">
        <v>394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88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89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90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91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76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82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83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93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94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 t="shared" si="92"/>
        <v>736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  <c r="JJ83" s="36">
        <v>41</v>
      </c>
      <c r="JK83" s="36">
        <v>73</v>
      </c>
      <c r="JL83" s="36">
        <v>74</v>
      </c>
      <c r="JM83" s="36">
        <v>75</v>
      </c>
    </row>
    <row r="84" spans="1:273">
      <c r="A84" s="15" t="s">
        <v>395</v>
      </c>
      <c r="B84" s="39" t="s">
        <v>396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88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89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90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91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76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82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83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93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94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 t="shared" si="92"/>
        <v>81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  <c r="JJ84" s="36">
        <v>12</v>
      </c>
      <c r="JK84" s="36">
        <v>6</v>
      </c>
      <c r="JL84" s="36">
        <v>14</v>
      </c>
      <c r="JM84" s="36">
        <v>7</v>
      </c>
    </row>
    <row r="85" spans="1:273">
      <c r="A85" s="15" t="s">
        <v>397</v>
      </c>
      <c r="B85" s="39" t="s">
        <v>398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88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89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90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91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76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82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83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93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94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 t="shared" si="92"/>
        <v>68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  <c r="JJ85" s="36">
        <v>5</v>
      </c>
      <c r="JK85" s="36" t="s">
        <v>1079</v>
      </c>
      <c r="JL85" s="36">
        <v>1</v>
      </c>
      <c r="JM85" s="36">
        <v>5</v>
      </c>
    </row>
    <row r="86" spans="1:273">
      <c r="A86" s="15" t="s">
        <v>399</v>
      </c>
      <c r="B86" s="39" t="s">
        <v>400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88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89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90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91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76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82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83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93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94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 t="shared" si="92"/>
        <v>55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  <c r="JJ86" s="36">
        <v>5</v>
      </c>
      <c r="JK86" s="36">
        <v>6</v>
      </c>
      <c r="JL86" s="36">
        <v>10</v>
      </c>
      <c r="JM86" s="36">
        <v>7</v>
      </c>
    </row>
    <row r="87" spans="1:273">
      <c r="A87" s="15" t="s">
        <v>401</v>
      </c>
      <c r="B87" s="39" t="s">
        <v>402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88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89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90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91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76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83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1079</v>
      </c>
      <c r="JA87" s="122" t="s">
        <v>1079</v>
      </c>
      <c r="JB87" s="133" t="s">
        <v>1079</v>
      </c>
      <c r="JC87" s="133" t="s">
        <v>1079</v>
      </c>
      <c r="JD87" s="16"/>
      <c r="JE87" s="133" t="s">
        <v>1079</v>
      </c>
      <c r="JF87" s="133" t="s">
        <v>1079</v>
      </c>
      <c r="JG87" s="36" t="s">
        <v>1079</v>
      </c>
      <c r="JH87" s="36" t="s">
        <v>1079</v>
      </c>
      <c r="JI87" s="36" t="s">
        <v>1079</v>
      </c>
      <c r="JJ87" s="36" t="s">
        <v>1079</v>
      </c>
      <c r="JK87" s="36" t="s">
        <v>1079</v>
      </c>
      <c r="JL87" s="36" t="s">
        <v>1079</v>
      </c>
      <c r="JM87" s="36" t="s">
        <v>1079</v>
      </c>
    </row>
    <row r="88" spans="1:273">
      <c r="A88" s="15" t="s">
        <v>403</v>
      </c>
      <c r="B88" s="39" t="s">
        <v>404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88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89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90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91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76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82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83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93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94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 t="shared" ref="JD88:JD95" si="95">SUM(JE88:JM88)</f>
        <v>43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  <c r="JJ88" s="36">
        <v>4</v>
      </c>
      <c r="JK88" s="36">
        <v>6</v>
      </c>
      <c r="JL88" s="36">
        <v>3</v>
      </c>
      <c r="JM88" s="36">
        <v>4</v>
      </c>
    </row>
    <row r="89" spans="1:273">
      <c r="A89" s="15" t="s">
        <v>405</v>
      </c>
      <c r="B89" s="39" t="s">
        <v>406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88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89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90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91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76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82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83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93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/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1079</v>
      </c>
      <c r="JD89" s="16">
        <f t="shared" si="95"/>
        <v>66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  <c r="JJ89" s="36">
        <v>6</v>
      </c>
      <c r="JK89" s="36">
        <v>2</v>
      </c>
      <c r="JL89" s="36">
        <v>6</v>
      </c>
      <c r="JM89" s="36">
        <v>4</v>
      </c>
    </row>
    <row r="90" spans="1:273">
      <c r="A90" s="15" t="s">
        <v>407</v>
      </c>
      <c r="B90" s="39" t="s">
        <v>408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88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89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90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91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76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82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83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93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1079</v>
      </c>
      <c r="JA90" s="122" t="s">
        <v>1079</v>
      </c>
      <c r="JB90" s="133" t="s">
        <v>1079</v>
      </c>
      <c r="JC90" s="133" t="s">
        <v>1079</v>
      </c>
      <c r="JD90" s="16">
        <f t="shared" si="95"/>
        <v>6</v>
      </c>
      <c r="JE90" s="133" t="s">
        <v>1079</v>
      </c>
      <c r="JF90" s="133" t="s">
        <v>1079</v>
      </c>
      <c r="JG90" s="36" t="s">
        <v>1079</v>
      </c>
      <c r="JH90" s="36" t="s">
        <v>1079</v>
      </c>
      <c r="JI90" s="36" t="s">
        <v>1079</v>
      </c>
      <c r="JJ90" s="36" t="s">
        <v>1079</v>
      </c>
      <c r="JK90" s="36">
        <v>6</v>
      </c>
      <c r="JL90" s="36" t="s">
        <v>1079</v>
      </c>
      <c r="JM90" s="36" t="s">
        <v>1079</v>
      </c>
    </row>
    <row r="91" spans="1:273">
      <c r="A91" s="15" t="s">
        <v>409</v>
      </c>
      <c r="B91" s="39" t="s">
        <v>410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88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89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90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91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76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82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83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93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94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 t="shared" si="95"/>
        <v>165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  <c r="JJ91" s="36">
        <v>17</v>
      </c>
      <c r="JK91" s="36">
        <v>17</v>
      </c>
      <c r="JL91" s="36">
        <v>8</v>
      </c>
      <c r="JM91" s="36">
        <v>21</v>
      </c>
    </row>
    <row r="92" spans="1:273">
      <c r="A92" s="15" t="s">
        <v>411</v>
      </c>
      <c r="B92" s="39" t="s">
        <v>412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88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89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90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91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76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82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83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93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94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1079</v>
      </c>
      <c r="JC92" s="133">
        <v>5</v>
      </c>
      <c r="JD92" s="16">
        <f t="shared" si="95"/>
        <v>45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  <c r="JJ92" s="36">
        <v>6</v>
      </c>
      <c r="JK92" s="36">
        <v>2</v>
      </c>
      <c r="JL92" s="36">
        <v>6</v>
      </c>
      <c r="JM92" s="36">
        <v>9</v>
      </c>
    </row>
    <row r="93" spans="1:273">
      <c r="A93" s="15" t="s">
        <v>413</v>
      </c>
      <c r="B93" s="39" t="s">
        <v>414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88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89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90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91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76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82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83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93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94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 t="shared" si="95"/>
        <v>708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  <c r="JJ93" s="36">
        <v>83</v>
      </c>
      <c r="JK93" s="36">
        <v>84</v>
      </c>
      <c r="JL93" s="36">
        <v>70</v>
      </c>
      <c r="JM93" s="36">
        <v>70</v>
      </c>
    </row>
    <row r="94" spans="1:273">
      <c r="A94" s="15" t="s">
        <v>415</v>
      </c>
      <c r="B94" s="39" t="s">
        <v>416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88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89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90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91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76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82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83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93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94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 t="shared" si="95"/>
        <v>897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  <c r="JJ94" s="36">
        <v>59</v>
      </c>
      <c r="JK94" s="36">
        <v>80</v>
      </c>
      <c r="JL94" s="36">
        <v>73</v>
      </c>
      <c r="JM94" s="36">
        <v>142</v>
      </c>
    </row>
    <row r="95" spans="1:273">
      <c r="A95" s="15" t="s">
        <v>417</v>
      </c>
      <c r="B95" s="39" t="s">
        <v>418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88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89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90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91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76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82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83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93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94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 t="shared" si="95"/>
        <v>838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  <c r="JJ95" s="36">
        <v>88</v>
      </c>
      <c r="JK95" s="36">
        <v>82</v>
      </c>
      <c r="JL95" s="36">
        <v>86</v>
      </c>
      <c r="JM95" s="36">
        <v>96</v>
      </c>
    </row>
    <row r="96" spans="1:273">
      <c r="A96" s="15" t="s">
        <v>419</v>
      </c>
      <c r="B96" s="39" t="s">
        <v>420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88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89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90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91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76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83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1079</v>
      </c>
      <c r="JA96" s="122" t="s">
        <v>1079</v>
      </c>
      <c r="JB96" s="133" t="s">
        <v>1079</v>
      </c>
      <c r="JC96" s="133" t="s">
        <v>1079</v>
      </c>
      <c r="JD96" s="16"/>
      <c r="JE96" s="133" t="s">
        <v>1079</v>
      </c>
      <c r="JF96" s="133" t="s">
        <v>1079</v>
      </c>
      <c r="JG96" s="36" t="s">
        <v>1079</v>
      </c>
      <c r="JH96" s="36" t="s">
        <v>1079</v>
      </c>
      <c r="JI96" s="36" t="s">
        <v>1079</v>
      </c>
      <c r="JJ96" s="36" t="s">
        <v>1079</v>
      </c>
      <c r="JK96" s="36" t="s">
        <v>1079</v>
      </c>
      <c r="JL96" s="36" t="s">
        <v>1079</v>
      </c>
      <c r="JM96" s="36" t="s">
        <v>1079</v>
      </c>
    </row>
    <row r="97" spans="1:273">
      <c r="A97" s="15" t="s">
        <v>421</v>
      </c>
      <c r="B97" s="39" t="s">
        <v>422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88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89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90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91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76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82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83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93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1079</v>
      </c>
      <c r="JA97" s="122" t="s">
        <v>1079</v>
      </c>
      <c r="JB97" s="133" t="s">
        <v>1079</v>
      </c>
      <c r="JC97" s="133" t="s">
        <v>1079</v>
      </c>
      <c r="JD97" s="16"/>
      <c r="JE97" s="133" t="s">
        <v>1079</v>
      </c>
      <c r="JF97" s="133" t="s">
        <v>1079</v>
      </c>
      <c r="JG97" s="36" t="s">
        <v>1079</v>
      </c>
      <c r="JH97" s="36" t="s">
        <v>1079</v>
      </c>
      <c r="JI97" s="36" t="s">
        <v>1079</v>
      </c>
      <c r="JJ97" s="36" t="s">
        <v>1079</v>
      </c>
      <c r="JK97" s="36" t="s">
        <v>1079</v>
      </c>
      <c r="JL97" s="36" t="s">
        <v>1079</v>
      </c>
      <c r="JM97" s="36" t="s">
        <v>1079</v>
      </c>
    </row>
    <row r="98" spans="1:273">
      <c r="A98" s="15" t="s">
        <v>423</v>
      </c>
      <c r="B98" s="39" t="s">
        <v>424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88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89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90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91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76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82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83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1079</v>
      </c>
      <c r="JA98" s="122" t="s">
        <v>1079</v>
      </c>
      <c r="JB98" s="133" t="s">
        <v>1079</v>
      </c>
      <c r="JC98" s="133" t="s">
        <v>1079</v>
      </c>
      <c r="JD98" s="16"/>
      <c r="JE98" s="133" t="s">
        <v>1079</v>
      </c>
      <c r="JF98" s="133" t="s">
        <v>1079</v>
      </c>
      <c r="JG98" s="36" t="s">
        <v>1079</v>
      </c>
      <c r="JH98" s="36" t="s">
        <v>1079</v>
      </c>
      <c r="JI98" s="36" t="s">
        <v>1079</v>
      </c>
      <c r="JJ98" s="36" t="s">
        <v>1079</v>
      </c>
      <c r="JK98" s="36" t="s">
        <v>1079</v>
      </c>
      <c r="JL98" s="36" t="s">
        <v>1079</v>
      </c>
      <c r="JM98" s="36" t="s">
        <v>1079</v>
      </c>
    </row>
    <row r="99" spans="1:273">
      <c r="A99" s="15" t="s">
        <v>425</v>
      </c>
      <c r="B99" s="39" t="s">
        <v>1064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88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89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90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91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76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83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96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1079</v>
      </c>
      <c r="JA99" s="122" t="s">
        <v>1079</v>
      </c>
      <c r="JB99" s="133" t="s">
        <v>1079</v>
      </c>
      <c r="JC99" s="133" t="s">
        <v>1079</v>
      </c>
      <c r="JD99" s="16"/>
      <c r="JE99" s="133" t="s">
        <v>1079</v>
      </c>
      <c r="JF99" s="133" t="s">
        <v>1079</v>
      </c>
      <c r="JG99" s="36" t="s">
        <v>1079</v>
      </c>
      <c r="JH99" s="36" t="s">
        <v>1079</v>
      </c>
      <c r="JI99" s="36" t="s">
        <v>1079</v>
      </c>
      <c r="JJ99" s="36" t="s">
        <v>1079</v>
      </c>
      <c r="JK99" s="36" t="s">
        <v>1079</v>
      </c>
      <c r="JL99" s="36" t="s">
        <v>1079</v>
      </c>
      <c r="JM99" s="36" t="s">
        <v>1079</v>
      </c>
    </row>
    <row r="100" spans="1:273">
      <c r="A100" s="15" t="s">
        <v>426</v>
      </c>
      <c r="B100" s="39" t="s">
        <v>427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88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89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90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91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76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83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1079</v>
      </c>
      <c r="JA100" s="122" t="s">
        <v>1079</v>
      </c>
      <c r="JB100" s="133" t="s">
        <v>1079</v>
      </c>
      <c r="JC100" s="133" t="s">
        <v>1079</v>
      </c>
      <c r="JD100" s="16"/>
      <c r="JE100" s="133" t="s">
        <v>1079</v>
      </c>
      <c r="JF100" s="133" t="s">
        <v>1079</v>
      </c>
      <c r="JG100" s="36" t="s">
        <v>1079</v>
      </c>
      <c r="JH100" s="36" t="s">
        <v>1079</v>
      </c>
      <c r="JI100" s="36" t="s">
        <v>1079</v>
      </c>
      <c r="JJ100" s="36" t="s">
        <v>1079</v>
      </c>
      <c r="JK100" s="36" t="s">
        <v>1079</v>
      </c>
      <c r="JL100" s="36" t="s">
        <v>1079</v>
      </c>
      <c r="JM100" s="36" t="s">
        <v>1079</v>
      </c>
    </row>
    <row r="101" spans="1:273">
      <c r="A101" s="15" t="s">
        <v>428</v>
      </c>
      <c r="B101" s="39" t="s">
        <v>429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88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89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90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91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76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82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83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93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94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>SUM(JE101:JM101)</f>
        <v>164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  <c r="JJ101" s="36">
        <v>22</v>
      </c>
      <c r="JK101" s="36">
        <v>26</v>
      </c>
      <c r="JL101" s="36">
        <v>18</v>
      </c>
      <c r="JM101" s="36">
        <v>9</v>
      </c>
    </row>
    <row r="102" spans="1:273">
      <c r="A102" s="15" t="s">
        <v>430</v>
      </c>
      <c r="B102" s="39" t="s">
        <v>431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88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89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90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91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76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83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1079</v>
      </c>
      <c r="JA102" s="122" t="s">
        <v>1079</v>
      </c>
      <c r="JB102" s="133" t="s">
        <v>1079</v>
      </c>
      <c r="JC102" s="133" t="s">
        <v>1079</v>
      </c>
      <c r="JD102" s="16"/>
      <c r="JE102" s="133" t="s">
        <v>1079</v>
      </c>
      <c r="JF102" s="133" t="s">
        <v>1079</v>
      </c>
      <c r="JG102" s="36" t="s">
        <v>1079</v>
      </c>
      <c r="JH102" s="36" t="s">
        <v>1079</v>
      </c>
      <c r="JI102" s="36" t="s">
        <v>1079</v>
      </c>
      <c r="JJ102" s="36" t="s">
        <v>1079</v>
      </c>
      <c r="JK102" s="36" t="s">
        <v>1079</v>
      </c>
      <c r="JL102" s="36" t="s">
        <v>1079</v>
      </c>
      <c r="JM102" s="36" t="s">
        <v>1079</v>
      </c>
    </row>
    <row r="103" spans="1:273">
      <c r="A103" s="15" t="s">
        <v>432</v>
      </c>
      <c r="B103" s="39" t="s">
        <v>433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88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89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90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91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76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83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1079</v>
      </c>
      <c r="JA103" s="122" t="s">
        <v>1079</v>
      </c>
      <c r="JB103" s="133" t="s">
        <v>1079</v>
      </c>
      <c r="JC103" s="133" t="s">
        <v>1079</v>
      </c>
      <c r="JD103" s="16"/>
      <c r="JE103" s="133" t="s">
        <v>1079</v>
      </c>
      <c r="JF103" s="133" t="s">
        <v>1079</v>
      </c>
      <c r="JG103" s="36" t="s">
        <v>1079</v>
      </c>
      <c r="JH103" s="36" t="s">
        <v>1079</v>
      </c>
      <c r="JI103" s="36" t="s">
        <v>1079</v>
      </c>
      <c r="JJ103" s="36" t="s">
        <v>1079</v>
      </c>
      <c r="JK103" s="36" t="s">
        <v>1079</v>
      </c>
      <c r="JL103" s="36" t="s">
        <v>1079</v>
      </c>
      <c r="JM103" s="36" t="s">
        <v>1079</v>
      </c>
    </row>
    <row r="104" spans="1:273">
      <c r="A104" s="15" t="s">
        <v>434</v>
      </c>
      <c r="B104" s="39" t="s">
        <v>435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88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89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90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91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76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83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1079</v>
      </c>
      <c r="JA104" s="122" t="s">
        <v>1079</v>
      </c>
      <c r="JB104" s="133" t="s">
        <v>1079</v>
      </c>
      <c r="JC104" s="133" t="s">
        <v>1079</v>
      </c>
      <c r="JD104" s="16"/>
      <c r="JE104" s="133" t="s">
        <v>1079</v>
      </c>
      <c r="JF104" s="133" t="s">
        <v>1079</v>
      </c>
      <c r="JG104" s="36" t="s">
        <v>1079</v>
      </c>
      <c r="JH104" s="36" t="s">
        <v>1079</v>
      </c>
      <c r="JI104" s="36" t="s">
        <v>1079</v>
      </c>
      <c r="JJ104" s="36" t="s">
        <v>1079</v>
      </c>
      <c r="JK104" s="36" t="s">
        <v>1079</v>
      </c>
      <c r="JL104" s="36" t="s">
        <v>1079</v>
      </c>
      <c r="JM104" s="36" t="s">
        <v>1079</v>
      </c>
    </row>
    <row r="105" spans="1:273">
      <c r="A105" s="15" t="s">
        <v>436</v>
      </c>
      <c r="B105" s="39" t="s">
        <v>437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88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89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90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91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76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82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83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93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94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 t="shared" ref="JD105:JD116" si="97">SUM(JE105:JM105)</f>
        <v>13031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  <c r="JJ105" s="36">
        <v>1407</v>
      </c>
      <c r="JK105" s="36">
        <v>1740</v>
      </c>
      <c r="JL105" s="36">
        <v>1480</v>
      </c>
      <c r="JM105" s="36">
        <v>1560</v>
      </c>
    </row>
    <row r="106" spans="1:273">
      <c r="A106" s="15" t="s">
        <v>438</v>
      </c>
      <c r="B106" s="39" t="s">
        <v>439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88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89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90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91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76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82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83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93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94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 t="shared" si="97"/>
        <v>3835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  <c r="JJ106" s="36">
        <v>475</v>
      </c>
      <c r="JK106" s="36">
        <v>493</v>
      </c>
      <c r="JL106" s="36">
        <v>374</v>
      </c>
      <c r="JM106" s="36">
        <v>461</v>
      </c>
    </row>
    <row r="107" spans="1:273">
      <c r="A107" s="15" t="s">
        <v>440</v>
      </c>
      <c r="B107" s="39" t="s">
        <v>441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88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89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90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91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76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82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83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93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94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 t="shared" si="97"/>
        <v>3673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  <c r="JJ107" s="36">
        <v>415</v>
      </c>
      <c r="JK107" s="36">
        <v>493</v>
      </c>
      <c r="JL107" s="36">
        <v>450</v>
      </c>
      <c r="JM107" s="36">
        <v>366</v>
      </c>
    </row>
    <row r="108" spans="1:273">
      <c r="A108" s="15" t="s">
        <v>442</v>
      </c>
      <c r="B108" s="39" t="s">
        <v>443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88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89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90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91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76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82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83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93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94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 t="shared" si="97"/>
        <v>358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  <c r="JJ108" s="36">
        <v>37</v>
      </c>
      <c r="JK108" s="36">
        <v>44</v>
      </c>
      <c r="JL108" s="36">
        <v>28</v>
      </c>
      <c r="JM108" s="36">
        <v>50</v>
      </c>
    </row>
    <row r="109" spans="1:273">
      <c r="A109" s="15" t="s">
        <v>444</v>
      </c>
      <c r="B109" s="39" t="s">
        <v>445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88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89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90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91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76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82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83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93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94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 t="shared" si="97"/>
        <v>434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  <c r="JJ109" s="36">
        <v>57</v>
      </c>
      <c r="JK109" s="36">
        <v>38</v>
      </c>
      <c r="JL109" s="36">
        <v>38</v>
      </c>
      <c r="JM109" s="36">
        <v>79</v>
      </c>
    </row>
    <row r="110" spans="1:273">
      <c r="A110" s="15" t="s">
        <v>446</v>
      </c>
      <c r="B110" s="39" t="s">
        <v>447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88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89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90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91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76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82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83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93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94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 t="shared" si="97"/>
        <v>3265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  <c r="JJ110" s="36">
        <v>323</v>
      </c>
      <c r="JK110" s="36">
        <v>395</v>
      </c>
      <c r="JL110" s="36">
        <v>314</v>
      </c>
      <c r="JM110" s="36">
        <v>362</v>
      </c>
    </row>
    <row r="111" spans="1:273">
      <c r="A111" s="15" t="s">
        <v>448</v>
      </c>
      <c r="B111" s="39" t="s">
        <v>449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88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89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90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91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76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82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83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93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94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 t="shared" si="97"/>
        <v>1443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  <c r="JJ111" s="36">
        <v>193</v>
      </c>
      <c r="JK111" s="36">
        <v>179</v>
      </c>
      <c r="JL111" s="36">
        <v>146</v>
      </c>
      <c r="JM111" s="36">
        <v>154</v>
      </c>
    </row>
    <row r="112" spans="1:273">
      <c r="A112" s="15" t="s">
        <v>450</v>
      </c>
      <c r="B112" s="39" t="s">
        <v>451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88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89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90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91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76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82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83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93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94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 t="shared" si="97"/>
        <v>507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  <c r="JJ112" s="36">
        <v>53</v>
      </c>
      <c r="JK112" s="36">
        <v>54</v>
      </c>
      <c r="JL112" s="36">
        <v>51</v>
      </c>
      <c r="JM112" s="36">
        <v>97</v>
      </c>
    </row>
    <row r="113" spans="1:273">
      <c r="A113" s="15" t="s">
        <v>452</v>
      </c>
      <c r="B113" s="39" t="s">
        <v>453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88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89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90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91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76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82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83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93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94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 t="shared" si="97"/>
        <v>78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  <c r="JJ113" s="36">
        <v>3</v>
      </c>
      <c r="JK113" s="36">
        <v>6</v>
      </c>
      <c r="JL113" s="36">
        <v>6</v>
      </c>
      <c r="JM113" s="36">
        <v>13</v>
      </c>
    </row>
    <row r="114" spans="1:273">
      <c r="A114" s="15" t="s">
        <v>454</v>
      </c>
      <c r="B114" s="39" t="s">
        <v>455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88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89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90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91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76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82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83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93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94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 t="shared" si="97"/>
        <v>3377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  <c r="JJ114" s="36">
        <v>291</v>
      </c>
      <c r="JK114" s="36">
        <v>372</v>
      </c>
      <c r="JL114" s="36">
        <v>376</v>
      </c>
      <c r="JM114" s="36">
        <v>367</v>
      </c>
    </row>
    <row r="115" spans="1:273">
      <c r="A115" s="15" t="s">
        <v>456</v>
      </c>
      <c r="B115" s="39" t="s">
        <v>457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88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89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90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91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76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82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83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93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94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 t="shared" si="97"/>
        <v>1407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  <c r="JJ115" s="36">
        <v>135</v>
      </c>
      <c r="JK115" s="36">
        <v>131</v>
      </c>
      <c r="JL115" s="36">
        <v>240</v>
      </c>
      <c r="JM115" s="36">
        <v>167</v>
      </c>
    </row>
    <row r="116" spans="1:273">
      <c r="A116" s="15" t="s">
        <v>458</v>
      </c>
      <c r="B116" s="39" t="s">
        <v>459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88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89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90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91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76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82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83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93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/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 t="shared" si="97"/>
        <v>66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  <c r="JJ116" s="36">
        <v>5</v>
      </c>
      <c r="JK116" s="36">
        <v>7</v>
      </c>
      <c r="JL116" s="36">
        <v>13</v>
      </c>
      <c r="JM116" s="36">
        <v>8</v>
      </c>
    </row>
    <row r="117" spans="1:273">
      <c r="A117" s="15" t="s">
        <v>460</v>
      </c>
      <c r="B117" s="39" t="s">
        <v>461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88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89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90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91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76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83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1079</v>
      </c>
      <c r="JA117" s="122" t="s">
        <v>1079</v>
      </c>
      <c r="JB117" s="133" t="s">
        <v>1079</v>
      </c>
      <c r="JC117" s="133" t="s">
        <v>1079</v>
      </c>
      <c r="JD117" s="16"/>
      <c r="JE117" s="133" t="s">
        <v>1079</v>
      </c>
      <c r="JF117" s="133" t="s">
        <v>1079</v>
      </c>
      <c r="JG117" s="36" t="s">
        <v>1079</v>
      </c>
      <c r="JH117" s="36" t="s">
        <v>1079</v>
      </c>
      <c r="JI117" s="36" t="s">
        <v>1079</v>
      </c>
      <c r="JJ117" s="36" t="s">
        <v>1079</v>
      </c>
      <c r="JK117" s="36" t="s">
        <v>1079</v>
      </c>
      <c r="JL117" s="36" t="s">
        <v>1079</v>
      </c>
      <c r="JM117" s="36" t="s">
        <v>1079</v>
      </c>
    </row>
    <row r="118" spans="1:273">
      <c r="A118" s="15" t="s">
        <v>462</v>
      </c>
      <c r="B118" s="39" t="s">
        <v>463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88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89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90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91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76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82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83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93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94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>SUM(JE118:JM118)</f>
        <v>46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  <c r="JJ118" s="36">
        <v>7</v>
      </c>
      <c r="JK118" s="36">
        <v>1</v>
      </c>
      <c r="JL118" s="36">
        <v>4</v>
      </c>
      <c r="JM118" s="36">
        <v>4</v>
      </c>
    </row>
    <row r="119" spans="1:273">
      <c r="A119" s="15" t="s">
        <v>464</v>
      </c>
      <c r="B119" s="39" t="s">
        <v>465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88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89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90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91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76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83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1079</v>
      </c>
      <c r="JA119" s="122" t="s">
        <v>1079</v>
      </c>
      <c r="JB119" s="133" t="s">
        <v>1079</v>
      </c>
      <c r="JC119" s="133" t="s">
        <v>1079</v>
      </c>
      <c r="JD119" s="16"/>
      <c r="JE119" s="133" t="s">
        <v>1079</v>
      </c>
      <c r="JF119" s="133" t="s">
        <v>1079</v>
      </c>
      <c r="JG119" s="36" t="s">
        <v>1079</v>
      </c>
      <c r="JH119" s="36" t="s">
        <v>1079</v>
      </c>
      <c r="JI119" s="36" t="s">
        <v>1079</v>
      </c>
      <c r="JJ119" s="36" t="s">
        <v>1079</v>
      </c>
      <c r="JK119" s="36" t="s">
        <v>1079</v>
      </c>
      <c r="JL119" s="36" t="s">
        <v>1079</v>
      </c>
      <c r="JM119" s="36" t="s">
        <v>1079</v>
      </c>
    </row>
    <row r="120" spans="1:273">
      <c r="A120" s="15" t="s">
        <v>466</v>
      </c>
      <c r="B120" s="39" t="s">
        <v>466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83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1079</v>
      </c>
      <c r="JA120" s="122" t="s">
        <v>1079</v>
      </c>
      <c r="JB120" s="133" t="s">
        <v>1079</v>
      </c>
      <c r="JC120" s="133" t="s">
        <v>1079</v>
      </c>
      <c r="JD120" s="16"/>
      <c r="JE120" s="133" t="s">
        <v>1079</v>
      </c>
      <c r="JF120" s="133" t="s">
        <v>1079</v>
      </c>
      <c r="JG120" s="36" t="s">
        <v>1079</v>
      </c>
      <c r="JH120" s="36" t="s">
        <v>1079</v>
      </c>
      <c r="JI120" s="36" t="s">
        <v>1079</v>
      </c>
      <c r="JJ120" s="36" t="s">
        <v>1079</v>
      </c>
      <c r="JK120" s="36" t="s">
        <v>1079</v>
      </c>
      <c r="JL120" s="36" t="s">
        <v>1079</v>
      </c>
      <c r="JM120" s="36" t="s">
        <v>1079</v>
      </c>
    </row>
    <row r="121" spans="1:273">
      <c r="A121" s="15" t="s">
        <v>467</v>
      </c>
      <c r="B121" s="39" t="s">
        <v>468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88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89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90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91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76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83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1079</v>
      </c>
      <c r="JA121" s="122" t="s">
        <v>1079</v>
      </c>
      <c r="JB121" s="133" t="s">
        <v>1079</v>
      </c>
      <c r="JC121" s="133" t="s">
        <v>1079</v>
      </c>
      <c r="JD121" s="16"/>
      <c r="JE121" s="133" t="s">
        <v>1079</v>
      </c>
      <c r="JF121" s="133" t="s">
        <v>1079</v>
      </c>
      <c r="JG121" s="36" t="s">
        <v>1079</v>
      </c>
      <c r="JH121" s="36" t="s">
        <v>1079</v>
      </c>
      <c r="JI121" s="36" t="s">
        <v>1079</v>
      </c>
      <c r="JJ121" s="36" t="s">
        <v>1079</v>
      </c>
      <c r="JK121" s="36" t="s">
        <v>1079</v>
      </c>
      <c r="JL121" s="36" t="s">
        <v>1079</v>
      </c>
      <c r="JM121" s="36" t="s">
        <v>1079</v>
      </c>
    </row>
    <row r="122" spans="1:273">
      <c r="A122" s="15" t="s">
        <v>469</v>
      </c>
      <c r="B122" s="39" t="s">
        <v>470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88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89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90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91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76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83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1079</v>
      </c>
      <c r="JA122" s="122" t="s">
        <v>1079</v>
      </c>
      <c r="JB122" s="133" t="s">
        <v>1079</v>
      </c>
      <c r="JC122" s="133" t="s">
        <v>1079</v>
      </c>
      <c r="JD122" s="16"/>
      <c r="JE122" s="133" t="s">
        <v>1079</v>
      </c>
      <c r="JF122" s="133" t="s">
        <v>1079</v>
      </c>
      <c r="JG122" s="36" t="s">
        <v>1079</v>
      </c>
      <c r="JH122" s="36" t="s">
        <v>1079</v>
      </c>
      <c r="JI122" s="36" t="s">
        <v>1079</v>
      </c>
      <c r="JJ122" s="36" t="s">
        <v>1079</v>
      </c>
      <c r="JK122" s="36" t="s">
        <v>1079</v>
      </c>
      <c r="JL122" s="36" t="s">
        <v>1079</v>
      </c>
      <c r="JM122" s="36" t="s">
        <v>1079</v>
      </c>
    </row>
    <row r="123" spans="1:273">
      <c r="A123" s="15" t="s">
        <v>471</v>
      </c>
      <c r="B123" s="39" t="s">
        <v>472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88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89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90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91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76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83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1079</v>
      </c>
      <c r="JA123" s="122" t="s">
        <v>1079</v>
      </c>
      <c r="JB123" s="133" t="s">
        <v>1079</v>
      </c>
      <c r="JC123" s="133" t="s">
        <v>1079</v>
      </c>
      <c r="JD123" s="16"/>
      <c r="JE123" s="133" t="s">
        <v>1079</v>
      </c>
      <c r="JF123" s="133" t="s">
        <v>1079</v>
      </c>
      <c r="JG123" s="36" t="s">
        <v>1079</v>
      </c>
      <c r="JH123" s="36" t="s">
        <v>1079</v>
      </c>
      <c r="JI123" s="36" t="s">
        <v>1079</v>
      </c>
      <c r="JJ123" s="36" t="s">
        <v>1079</v>
      </c>
      <c r="JK123" s="36" t="s">
        <v>1079</v>
      </c>
      <c r="JL123" s="36" t="s">
        <v>1079</v>
      </c>
      <c r="JM123" s="36" t="s">
        <v>1079</v>
      </c>
    </row>
    <row r="124" spans="1:273">
      <c r="A124" s="15" t="s">
        <v>473</v>
      </c>
      <c r="B124" s="39" t="s">
        <v>474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88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89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90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91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76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83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1079</v>
      </c>
      <c r="JA124" s="122" t="s">
        <v>1079</v>
      </c>
      <c r="JB124" s="133" t="s">
        <v>1079</v>
      </c>
      <c r="JC124" s="133" t="s">
        <v>1079</v>
      </c>
      <c r="JD124" s="16"/>
      <c r="JE124" s="133" t="s">
        <v>1079</v>
      </c>
      <c r="JF124" s="133" t="s">
        <v>1079</v>
      </c>
      <c r="JG124" s="36" t="s">
        <v>1079</v>
      </c>
      <c r="JH124" s="36" t="s">
        <v>1079</v>
      </c>
      <c r="JI124" s="36" t="s">
        <v>1079</v>
      </c>
      <c r="JJ124" s="36" t="s">
        <v>1079</v>
      </c>
      <c r="JK124" s="36" t="s">
        <v>1079</v>
      </c>
      <c r="JL124" s="36" t="s">
        <v>1079</v>
      </c>
      <c r="JM124" s="36" t="s">
        <v>1079</v>
      </c>
    </row>
    <row r="125" spans="1:273">
      <c r="A125" s="15" t="s">
        <v>475</v>
      </c>
      <c r="B125" s="39" t="s">
        <v>476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88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89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90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91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76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83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1079</v>
      </c>
      <c r="JA125" s="122" t="s">
        <v>1079</v>
      </c>
      <c r="JB125" s="133" t="s">
        <v>1079</v>
      </c>
      <c r="JC125" s="133" t="s">
        <v>1079</v>
      </c>
      <c r="JD125" s="16"/>
      <c r="JE125" s="133" t="s">
        <v>1079</v>
      </c>
      <c r="JF125" s="133" t="s">
        <v>1079</v>
      </c>
      <c r="JG125" s="36" t="s">
        <v>1079</v>
      </c>
      <c r="JH125" s="36" t="s">
        <v>1079</v>
      </c>
      <c r="JI125" s="36" t="s">
        <v>1079</v>
      </c>
      <c r="JJ125" s="36" t="s">
        <v>1079</v>
      </c>
      <c r="JK125" s="36" t="s">
        <v>1079</v>
      </c>
      <c r="JL125" s="36" t="s">
        <v>1079</v>
      </c>
      <c r="JM125" s="36" t="s">
        <v>1079</v>
      </c>
    </row>
    <row r="126" spans="1:273">
      <c r="A126" s="15" t="s">
        <v>477</v>
      </c>
      <c r="B126" s="39" t="s">
        <v>478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88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89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90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91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76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83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1079</v>
      </c>
      <c r="JA126" s="122" t="s">
        <v>1079</v>
      </c>
      <c r="JB126" s="133" t="s">
        <v>1079</v>
      </c>
      <c r="JC126" s="133" t="s">
        <v>1079</v>
      </c>
      <c r="JD126" s="16"/>
      <c r="JE126" s="133" t="s">
        <v>1079</v>
      </c>
      <c r="JF126" s="133" t="s">
        <v>1079</v>
      </c>
      <c r="JG126" s="36" t="s">
        <v>1079</v>
      </c>
      <c r="JH126" s="36" t="s">
        <v>1079</v>
      </c>
      <c r="JI126" s="36" t="s">
        <v>1079</v>
      </c>
      <c r="JJ126" s="36" t="s">
        <v>1079</v>
      </c>
      <c r="JK126" s="36" t="s">
        <v>1079</v>
      </c>
      <c r="JL126" s="36" t="s">
        <v>1079</v>
      </c>
      <c r="JM126" s="36" t="s">
        <v>1079</v>
      </c>
    </row>
    <row r="127" spans="1:273">
      <c r="A127" s="15" t="s">
        <v>479</v>
      </c>
      <c r="B127" s="39" t="s">
        <v>480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88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89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90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91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76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83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1079</v>
      </c>
      <c r="JA127" s="122" t="s">
        <v>1079</v>
      </c>
      <c r="JB127" s="133" t="s">
        <v>1079</v>
      </c>
      <c r="JC127" s="133" t="s">
        <v>1079</v>
      </c>
      <c r="JD127" s="16"/>
      <c r="JE127" s="133" t="s">
        <v>1079</v>
      </c>
      <c r="JF127" s="133" t="s">
        <v>1079</v>
      </c>
      <c r="JG127" s="36" t="s">
        <v>1079</v>
      </c>
      <c r="JH127" s="36" t="s">
        <v>1079</v>
      </c>
      <c r="JI127" s="36" t="s">
        <v>1079</v>
      </c>
      <c r="JJ127" s="36" t="s">
        <v>1079</v>
      </c>
      <c r="JK127" s="36" t="s">
        <v>1079</v>
      </c>
      <c r="JL127" s="36" t="s">
        <v>1079</v>
      </c>
      <c r="JM127" s="36" t="s">
        <v>1079</v>
      </c>
    </row>
    <row r="128" spans="1:273">
      <c r="A128" s="60" t="s">
        <v>481</v>
      </c>
      <c r="B128" s="39" t="s">
        <v>482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88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89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90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91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76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83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1079</v>
      </c>
      <c r="JA128" s="122" t="s">
        <v>1079</v>
      </c>
      <c r="JB128" s="133" t="s">
        <v>1079</v>
      </c>
      <c r="JC128" s="133" t="s">
        <v>1079</v>
      </c>
      <c r="JD128" s="16"/>
      <c r="JE128" s="133" t="s">
        <v>1079</v>
      </c>
      <c r="JF128" s="133" t="s">
        <v>1079</v>
      </c>
      <c r="JG128" s="36" t="s">
        <v>1079</v>
      </c>
      <c r="JH128" s="36" t="s">
        <v>1079</v>
      </c>
      <c r="JI128" s="36" t="s">
        <v>1079</v>
      </c>
      <c r="JJ128" s="36" t="s">
        <v>1079</v>
      </c>
      <c r="JK128" s="36" t="s">
        <v>1079</v>
      </c>
      <c r="JL128" s="36" t="s">
        <v>1079</v>
      </c>
      <c r="JM128" s="36" t="s">
        <v>1079</v>
      </c>
    </row>
    <row r="129" spans="1:273">
      <c r="A129" s="61" t="s">
        <v>483</v>
      </c>
      <c r="B129" s="39" t="s">
        <v>484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88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89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90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91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76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82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83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1079</v>
      </c>
      <c r="JA129" s="122" t="s">
        <v>1079</v>
      </c>
      <c r="JB129" s="133" t="s">
        <v>1079</v>
      </c>
      <c r="JC129" s="133" t="s">
        <v>1079</v>
      </c>
      <c r="JD129" s="16">
        <f>SUM(JE129:JM129)</f>
        <v>1</v>
      </c>
      <c r="JE129" s="133" t="s">
        <v>1079</v>
      </c>
      <c r="JF129" s="133" t="s">
        <v>1079</v>
      </c>
      <c r="JG129" s="36" t="s">
        <v>1079</v>
      </c>
      <c r="JH129" s="36" t="s">
        <v>1079</v>
      </c>
      <c r="JI129" s="36" t="s">
        <v>1079</v>
      </c>
      <c r="JJ129" s="36" t="s">
        <v>1079</v>
      </c>
      <c r="JK129" s="36" t="s">
        <v>1079</v>
      </c>
      <c r="JL129" s="36" t="s">
        <v>1079</v>
      </c>
      <c r="JM129" s="36">
        <v>1</v>
      </c>
    </row>
    <row r="130" spans="1:273" ht="17.25" thickBot="1">
      <c r="A130" s="9" t="s">
        <v>485</v>
      </c>
      <c r="B130" s="9" t="s">
        <v>486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98">SUM(CQ132:CQ192)-CQ180-CQ181</f>
        <v>498096</v>
      </c>
      <c r="CR130" s="10">
        <f t="shared" si="98"/>
        <v>40550</v>
      </c>
      <c r="CS130" s="10">
        <f t="shared" si="98"/>
        <v>37709</v>
      </c>
      <c r="CT130" s="10">
        <f t="shared" si="98"/>
        <v>41854</v>
      </c>
      <c r="CU130" s="10">
        <f t="shared" si="98"/>
        <v>44981</v>
      </c>
      <c r="CV130" s="10">
        <f t="shared" si="98"/>
        <v>42757</v>
      </c>
      <c r="CW130" s="10">
        <f t="shared" si="98"/>
        <v>40776</v>
      </c>
      <c r="CX130" s="10">
        <f t="shared" si="98"/>
        <v>40438</v>
      </c>
      <c r="CY130" s="10">
        <f t="shared" si="98"/>
        <v>39663</v>
      </c>
      <c r="CZ130" s="10">
        <f t="shared" si="98"/>
        <v>39188</v>
      </c>
      <c r="DA130" s="10">
        <f t="shared" si="98"/>
        <v>49321</v>
      </c>
      <c r="DB130" s="10">
        <f t="shared" si="98"/>
        <v>42865</v>
      </c>
      <c r="DC130" s="10">
        <f t="shared" si="98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99">SUM(ED132:ED179,ED182:ED187)</f>
        <v>559432</v>
      </c>
      <c r="EE130" s="10">
        <f t="shared" si="99"/>
        <v>43058</v>
      </c>
      <c r="EF130" s="10">
        <f t="shared" si="99"/>
        <v>36951</v>
      </c>
      <c r="EG130" s="10">
        <f t="shared" si="99"/>
        <v>48436</v>
      </c>
      <c r="EH130" s="10">
        <f t="shared" si="99"/>
        <v>49188</v>
      </c>
      <c r="EI130" s="10">
        <f t="shared" si="99"/>
        <v>47624</v>
      </c>
      <c r="EJ130" s="10">
        <f t="shared" si="99"/>
        <v>44015</v>
      </c>
      <c r="EK130" s="10">
        <f t="shared" si="99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88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100">SUM(EU132:EU179,EU182:EU187)</f>
        <v>50614</v>
      </c>
      <c r="EV130" s="10">
        <f t="shared" si="100"/>
        <v>48854</v>
      </c>
      <c r="EW130" s="10">
        <f t="shared" si="100"/>
        <v>49212</v>
      </c>
      <c r="EX130" s="10">
        <f t="shared" si="100"/>
        <v>52788</v>
      </c>
      <c r="EY130" s="10">
        <f t="shared" si="100"/>
        <v>50332</v>
      </c>
      <c r="EZ130" s="10">
        <f t="shared" si="100"/>
        <v>49616</v>
      </c>
      <c r="FA130" s="10">
        <f t="shared" si="100"/>
        <v>57466</v>
      </c>
      <c r="FB130" s="10">
        <f t="shared" si="100"/>
        <v>50028</v>
      </c>
      <c r="FC130" s="10">
        <f t="shared" si="100"/>
        <v>45203</v>
      </c>
      <c r="FD130" s="9">
        <f t="shared" si="89"/>
        <v>597762</v>
      </c>
      <c r="FE130" s="10">
        <f t="shared" ref="FE130:FJ130" si="101">SUM(FE132:FE179,FE182:FE187)</f>
        <v>49254</v>
      </c>
      <c r="FF130" s="10">
        <f t="shared" si="101"/>
        <v>44461</v>
      </c>
      <c r="FG130" s="10">
        <f t="shared" si="101"/>
        <v>55576</v>
      </c>
      <c r="FH130" s="10">
        <f t="shared" si="101"/>
        <v>49115</v>
      </c>
      <c r="FI130" s="10">
        <f t="shared" si="101"/>
        <v>48850</v>
      </c>
      <c r="FJ130" s="10">
        <f t="shared" si="101"/>
        <v>52045</v>
      </c>
      <c r="FK130" s="10">
        <f t="shared" ref="FK130:FP130" si="102">SUM(FK132:FK179,FK182:FK191)</f>
        <v>47748</v>
      </c>
      <c r="FL130" s="10">
        <f t="shared" si="102"/>
        <v>49664</v>
      </c>
      <c r="FM130" s="10">
        <f t="shared" si="102"/>
        <v>45223</v>
      </c>
      <c r="FN130" s="10">
        <f t="shared" si="102"/>
        <v>56093</v>
      </c>
      <c r="FO130" s="10">
        <f t="shared" si="102"/>
        <v>49421</v>
      </c>
      <c r="FP130" s="10">
        <f t="shared" si="102"/>
        <v>50312</v>
      </c>
      <c r="FQ130" s="9">
        <f t="shared" si="90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03">SUM(FV132:FV179,FV182:FV191)</f>
        <v>56233</v>
      </c>
      <c r="FW130" s="12">
        <f t="shared" si="103"/>
        <v>56562</v>
      </c>
      <c r="FX130" s="10">
        <f t="shared" si="103"/>
        <v>58074</v>
      </c>
      <c r="FY130" s="12">
        <f t="shared" si="103"/>
        <v>58215</v>
      </c>
      <c r="FZ130" s="10">
        <f t="shared" si="103"/>
        <v>52815</v>
      </c>
      <c r="GA130" s="12">
        <f t="shared" si="103"/>
        <v>69465</v>
      </c>
      <c r="GB130" s="10">
        <f t="shared" si="103"/>
        <v>56496</v>
      </c>
      <c r="GC130" s="10">
        <f t="shared" si="103"/>
        <v>43288</v>
      </c>
      <c r="GD130" s="9">
        <f t="shared" si="91"/>
        <v>681025</v>
      </c>
      <c r="GE130" s="10">
        <f t="shared" ref="GE130:GL130" si="104">SUM(GE132:GE179,GE182:GE191)</f>
        <v>49726</v>
      </c>
      <c r="GF130" s="10">
        <f t="shared" si="104"/>
        <v>47609</v>
      </c>
      <c r="GG130" s="10">
        <f t="shared" si="104"/>
        <v>59035</v>
      </c>
      <c r="GH130" s="10">
        <f t="shared" si="104"/>
        <v>58801</v>
      </c>
      <c r="GI130" s="10">
        <f t="shared" si="104"/>
        <v>58762</v>
      </c>
      <c r="GJ130" s="10">
        <f t="shared" si="104"/>
        <v>54380</v>
      </c>
      <c r="GK130" s="10">
        <f t="shared" si="104"/>
        <v>56778</v>
      </c>
      <c r="GL130" s="10">
        <f t="shared" si="104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76"/>
        <v>717314</v>
      </c>
      <c r="GR130" s="10">
        <f t="shared" ref="GR130:HA130" si="105">SUM(GR132:GR179,GR182:GR191)</f>
        <v>53026</v>
      </c>
      <c r="GS130" s="10">
        <f t="shared" si="105"/>
        <v>53020</v>
      </c>
      <c r="GT130" s="10">
        <f t="shared" si="105"/>
        <v>58305</v>
      </c>
      <c r="GU130" s="10">
        <f t="shared" si="105"/>
        <v>62755</v>
      </c>
      <c r="GV130" s="10">
        <f t="shared" si="105"/>
        <v>61423</v>
      </c>
      <c r="GW130" s="10">
        <f t="shared" si="105"/>
        <v>59491</v>
      </c>
      <c r="GX130" s="10">
        <f t="shared" si="105"/>
        <v>61209</v>
      </c>
      <c r="GY130" s="10">
        <f t="shared" si="105"/>
        <v>60853</v>
      </c>
      <c r="GZ130" s="10">
        <f t="shared" si="105"/>
        <v>60920</v>
      </c>
      <c r="HA130" s="10">
        <f t="shared" si="105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82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06">SUM(HS132:HS179,HS182:HS192)</f>
        <v>54975</v>
      </c>
      <c r="HT130" s="13">
        <f t="shared" si="106"/>
        <v>73272</v>
      </c>
      <c r="HU130" s="13">
        <f t="shared" si="106"/>
        <v>76690</v>
      </c>
      <c r="HV130" s="13">
        <f t="shared" si="106"/>
        <v>73554</v>
      </c>
      <c r="HW130" s="13">
        <f t="shared" si="106"/>
        <v>74808</v>
      </c>
      <c r="HX130" s="13">
        <f t="shared" si="106"/>
        <v>76260</v>
      </c>
      <c r="HY130" s="13">
        <f t="shared" si="106"/>
        <v>78713</v>
      </c>
      <c r="HZ130" s="13">
        <f t="shared" si="106"/>
        <v>75356</v>
      </c>
      <c r="IA130" s="13">
        <f t="shared" si="106"/>
        <v>82352</v>
      </c>
      <c r="IB130" s="13">
        <f t="shared" si="106"/>
        <v>68881</v>
      </c>
      <c r="IC130" s="13">
        <f t="shared" si="106"/>
        <v>53773</v>
      </c>
      <c r="ID130" s="9">
        <f t="shared" si="93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07">SUM(IS132:IS179,IS182:IS189)</f>
        <v>57073</v>
      </c>
      <c r="IT130" s="9">
        <f t="shared" si="107"/>
        <v>80279</v>
      </c>
      <c r="IU130" s="9">
        <f t="shared" si="107"/>
        <v>83119</v>
      </c>
      <c r="IV130" s="9">
        <f t="shared" si="107"/>
        <v>85149</v>
      </c>
      <c r="IW130" s="9">
        <f t="shared" si="107"/>
        <v>80062</v>
      </c>
      <c r="IX130" s="9">
        <f t="shared" si="107"/>
        <v>84081</v>
      </c>
      <c r="IY130" s="9">
        <f t="shared" si="107"/>
        <v>87018</v>
      </c>
      <c r="IZ130" s="124">
        <f t="shared" si="107"/>
        <v>84015</v>
      </c>
      <c r="JA130" s="127">
        <f t="shared" ref="JA130" si="108">SUM(JA132:JA179,JA182:JA189)</f>
        <v>97839</v>
      </c>
      <c r="JB130" s="124">
        <f t="shared" ref="JB130:JC130" si="109">SUM(JB132:JB179,JB182:JB189)</f>
        <v>79193</v>
      </c>
      <c r="JC130" s="124">
        <f t="shared" si="109"/>
        <v>64177</v>
      </c>
      <c r="JD130" s="9">
        <f>SUM(JE130:JM130)</f>
        <v>708358</v>
      </c>
      <c r="JE130" s="9">
        <f t="shared" ref="JE130:JJ130" si="110">SUM(JE131:JE179,JE182:JE191)</f>
        <v>67512</v>
      </c>
      <c r="JF130" s="9">
        <f t="shared" si="110"/>
        <v>65581</v>
      </c>
      <c r="JG130" s="9">
        <f t="shared" si="110"/>
        <v>86555</v>
      </c>
      <c r="JH130" s="9">
        <f t="shared" si="110"/>
        <v>93686</v>
      </c>
      <c r="JI130" s="9">
        <f t="shared" si="110"/>
        <v>79254</v>
      </c>
      <c r="JJ130" s="9">
        <f t="shared" si="110"/>
        <v>74757</v>
      </c>
      <c r="JK130" s="9">
        <f t="shared" ref="JK130:JL130" si="111">SUM(JK131:JK179,JK182:JK191)</f>
        <v>80661</v>
      </c>
      <c r="JL130" s="9">
        <f t="shared" si="111"/>
        <v>79867</v>
      </c>
      <c r="JM130" s="9">
        <f t="shared" ref="JM130" si="112">SUM(JM131:JM179,JM182:JM191)</f>
        <v>80485</v>
      </c>
    </row>
    <row r="131" spans="1:273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83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1079</v>
      </c>
      <c r="JA131" s="122" t="s">
        <v>1079</v>
      </c>
      <c r="JB131" s="133" t="s">
        <v>1079</v>
      </c>
      <c r="JC131" s="133" t="s">
        <v>1079</v>
      </c>
      <c r="JD131" s="16"/>
      <c r="JE131" s="133" t="s">
        <v>1079</v>
      </c>
      <c r="JF131" s="133" t="s">
        <v>1079</v>
      </c>
      <c r="JG131" s="36" t="s">
        <v>1079</v>
      </c>
      <c r="JH131" s="36" t="s">
        <v>1079</v>
      </c>
      <c r="JI131" s="36" t="s">
        <v>1079</v>
      </c>
      <c r="JJ131" s="36" t="s">
        <v>1079</v>
      </c>
      <c r="JK131" s="36" t="s">
        <v>1079</v>
      </c>
      <c r="JL131" s="36" t="s">
        <v>1079</v>
      </c>
      <c r="JM131" s="36" t="s">
        <v>1079</v>
      </c>
    </row>
    <row r="132" spans="1:273">
      <c r="A132" s="50" t="s">
        <v>487</v>
      </c>
      <c r="B132" s="39" t="s">
        <v>488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13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76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82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83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93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94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>SUM(JE132:JM132)</f>
        <v>97709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  <c r="JJ132" s="36">
        <v>9233</v>
      </c>
      <c r="JK132" s="36">
        <v>10682</v>
      </c>
      <c r="JL132" s="36">
        <v>10796</v>
      </c>
      <c r="JM132" s="36">
        <v>10171</v>
      </c>
    </row>
    <row r="133" spans="1:273">
      <c r="A133" s="15" t="s">
        <v>489</v>
      </c>
      <c r="B133" s="39" t="s">
        <v>490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13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14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82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83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93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94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>SUM(JE133:JM133)</f>
        <v>82807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  <c r="JJ133" s="36">
        <v>7944</v>
      </c>
      <c r="JK133" s="36">
        <v>9149</v>
      </c>
      <c r="JL133" s="36">
        <v>9661</v>
      </c>
      <c r="JM133" s="36">
        <v>10426</v>
      </c>
    </row>
    <row r="134" spans="1:273">
      <c r="A134" s="15" t="s">
        <v>491</v>
      </c>
      <c r="B134" s="39" t="s">
        <v>492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13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83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1079</v>
      </c>
      <c r="JA134" s="122" t="s">
        <v>1079</v>
      </c>
      <c r="JB134" s="133" t="s">
        <v>1079</v>
      </c>
      <c r="JC134" s="133" t="s">
        <v>1079</v>
      </c>
      <c r="JD134" s="16"/>
      <c r="JE134" s="133" t="s">
        <v>1079</v>
      </c>
      <c r="JF134" s="133" t="s">
        <v>1079</v>
      </c>
      <c r="JG134" s="36" t="s">
        <v>1079</v>
      </c>
      <c r="JH134" s="36" t="s">
        <v>1079</v>
      </c>
      <c r="JI134" s="36" t="s">
        <v>1079</v>
      </c>
      <c r="JJ134" s="36" t="s">
        <v>1079</v>
      </c>
      <c r="JK134" s="36" t="s">
        <v>1079</v>
      </c>
      <c r="JL134" s="36" t="s">
        <v>1079</v>
      </c>
      <c r="JM134" s="36" t="s">
        <v>1079</v>
      </c>
    </row>
    <row r="135" spans="1:273">
      <c r="A135" s="15" t="s">
        <v>493</v>
      </c>
      <c r="B135" s="39" t="s">
        <v>494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15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13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16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17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14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18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19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93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94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 t="shared" ref="JD135:JD154" si="120">SUM(JE135:JM135)</f>
        <v>70533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  <c r="JJ135" s="36">
        <v>7217</v>
      </c>
      <c r="JK135" s="36">
        <v>8697</v>
      </c>
      <c r="JL135" s="36">
        <v>9399</v>
      </c>
      <c r="JM135" s="36">
        <v>7642</v>
      </c>
    </row>
    <row r="136" spans="1:273">
      <c r="A136" s="15" t="s">
        <v>495</v>
      </c>
      <c r="B136" s="39" t="s">
        <v>496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15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13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16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17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14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18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19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93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94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 t="shared" si="120"/>
        <v>25587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  <c r="JJ136" s="36">
        <v>2562</v>
      </c>
      <c r="JK136" s="36">
        <v>3314</v>
      </c>
      <c r="JL136" s="36">
        <v>3114</v>
      </c>
      <c r="JM136" s="36">
        <v>2900</v>
      </c>
    </row>
    <row r="137" spans="1:273">
      <c r="A137" s="15" t="s">
        <v>497</v>
      </c>
      <c r="B137" s="39" t="s">
        <v>498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15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13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16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17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14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18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19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93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94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 t="shared" si="120"/>
        <v>12883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  <c r="JJ137" s="36">
        <v>1737</v>
      </c>
      <c r="JK137" s="36">
        <v>1446</v>
      </c>
      <c r="JL137" s="36">
        <v>1336</v>
      </c>
      <c r="JM137" s="36">
        <v>1589</v>
      </c>
    </row>
    <row r="138" spans="1:273">
      <c r="A138" s="15" t="s">
        <v>499</v>
      </c>
      <c r="B138" s="39" t="s">
        <v>500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15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13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16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17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14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18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19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93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94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 t="shared" si="120"/>
        <v>11304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  <c r="JJ138" s="36">
        <v>1065</v>
      </c>
      <c r="JK138" s="36">
        <v>1459</v>
      </c>
      <c r="JL138" s="36">
        <v>1288</v>
      </c>
      <c r="JM138" s="36">
        <v>1393</v>
      </c>
    </row>
    <row r="139" spans="1:273">
      <c r="A139" s="15" t="s">
        <v>501</v>
      </c>
      <c r="B139" s="39" t="s">
        <v>502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15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13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16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17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14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18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19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93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94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 t="shared" si="120"/>
        <v>34142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  <c r="JJ139" s="36">
        <v>3433</v>
      </c>
      <c r="JK139" s="36">
        <v>4047</v>
      </c>
      <c r="JL139" s="36">
        <v>3767</v>
      </c>
      <c r="JM139" s="36">
        <v>3307</v>
      </c>
    </row>
    <row r="140" spans="1:273">
      <c r="A140" s="15" t="s">
        <v>503</v>
      </c>
      <c r="B140" s="39" t="s">
        <v>504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15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13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16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17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14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18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19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21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22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 t="shared" si="120"/>
        <v>8501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  <c r="JJ140" s="36">
        <v>960</v>
      </c>
      <c r="JK140" s="36">
        <v>1064</v>
      </c>
      <c r="JL140" s="36">
        <v>917</v>
      </c>
      <c r="JM140" s="36">
        <v>1090</v>
      </c>
    </row>
    <row r="141" spans="1:273">
      <c r="A141" s="15" t="s">
        <v>505</v>
      </c>
      <c r="B141" s="39" t="s">
        <v>506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15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13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16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17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14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18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19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21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22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 t="shared" si="120"/>
        <v>12715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  <c r="JJ141" s="36">
        <v>1511</v>
      </c>
      <c r="JK141" s="36">
        <v>1406</v>
      </c>
      <c r="JL141" s="36">
        <v>1016</v>
      </c>
      <c r="JM141" s="36">
        <v>1092</v>
      </c>
    </row>
    <row r="142" spans="1:273">
      <c r="A142" s="15" t="s">
        <v>507</v>
      </c>
      <c r="B142" s="39" t="s">
        <v>508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15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13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16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17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14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18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19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21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22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 t="shared" si="120"/>
        <v>8879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  <c r="JJ142" s="36">
        <v>1097</v>
      </c>
      <c r="JK142" s="36">
        <v>1024</v>
      </c>
      <c r="JL142" s="36">
        <v>1014</v>
      </c>
      <c r="JM142" s="36">
        <v>1130</v>
      </c>
    </row>
    <row r="143" spans="1:273">
      <c r="A143" s="15" t="s">
        <v>509</v>
      </c>
      <c r="B143" s="39" t="s">
        <v>510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15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13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16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17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14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18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19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21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22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 t="shared" si="120"/>
        <v>8519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  <c r="JJ143" s="36">
        <v>795</v>
      </c>
      <c r="JK143" s="36">
        <v>1040</v>
      </c>
      <c r="JL143" s="36">
        <v>1006</v>
      </c>
      <c r="JM143" s="36">
        <v>1034</v>
      </c>
    </row>
    <row r="144" spans="1:273">
      <c r="A144" s="15" t="s">
        <v>511</v>
      </c>
      <c r="B144" s="39" t="s">
        <v>512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15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13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16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17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14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18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19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21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22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 t="shared" si="120"/>
        <v>17247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  <c r="JJ144" s="36">
        <v>1797</v>
      </c>
      <c r="JK144" s="36">
        <v>2212</v>
      </c>
      <c r="JL144" s="36">
        <v>2520</v>
      </c>
      <c r="JM144" s="36">
        <v>2155</v>
      </c>
    </row>
    <row r="145" spans="1:273">
      <c r="A145" s="15" t="s">
        <v>513</v>
      </c>
      <c r="B145" s="39" t="s">
        <v>514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15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13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16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17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14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18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19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21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22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 t="shared" si="120"/>
        <v>7102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  <c r="JJ145" s="36">
        <v>713</v>
      </c>
      <c r="JK145" s="36">
        <v>703</v>
      </c>
      <c r="JL145" s="36">
        <v>675</v>
      </c>
      <c r="JM145" s="36">
        <v>825</v>
      </c>
    </row>
    <row r="146" spans="1:273">
      <c r="A146" s="15" t="s">
        <v>515</v>
      </c>
      <c r="B146" s="39" t="s">
        <v>516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15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13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16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17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14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18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19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21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22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 t="shared" si="120"/>
        <v>7758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  <c r="JJ146" s="36">
        <v>767</v>
      </c>
      <c r="JK146" s="36">
        <v>993</v>
      </c>
      <c r="JL146" s="36">
        <v>984</v>
      </c>
      <c r="JM146" s="36">
        <v>835</v>
      </c>
    </row>
    <row r="147" spans="1:273">
      <c r="A147" s="15" t="s">
        <v>517</v>
      </c>
      <c r="B147" s="39" t="s">
        <v>518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15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13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16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17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14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18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19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21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22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 t="shared" si="120"/>
        <v>9469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  <c r="JJ147" s="36">
        <v>1075</v>
      </c>
      <c r="JK147" s="36">
        <v>798</v>
      </c>
      <c r="JL147" s="36">
        <v>948</v>
      </c>
      <c r="JM147" s="36">
        <v>1060</v>
      </c>
    </row>
    <row r="148" spans="1:273">
      <c r="A148" s="15" t="s">
        <v>519</v>
      </c>
      <c r="B148" s="39" t="s">
        <v>520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15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13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16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17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14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18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19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21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22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 t="shared" si="120"/>
        <v>6088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  <c r="JJ148" s="36">
        <v>624</v>
      </c>
      <c r="JK148" s="36">
        <v>653</v>
      </c>
      <c r="JL148" s="36">
        <v>708</v>
      </c>
      <c r="JM148" s="36">
        <v>692</v>
      </c>
    </row>
    <row r="149" spans="1:273">
      <c r="A149" s="15" t="s">
        <v>521</v>
      </c>
      <c r="B149" s="39" t="s">
        <v>522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15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13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16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17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14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18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19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21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22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 t="shared" si="120"/>
        <v>483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  <c r="JJ149" s="36">
        <v>46</v>
      </c>
      <c r="JK149" s="36">
        <v>62</v>
      </c>
      <c r="JL149" s="36">
        <v>75</v>
      </c>
      <c r="JM149" s="36">
        <v>55</v>
      </c>
    </row>
    <row r="150" spans="1:273">
      <c r="A150" s="15" t="s">
        <v>523</v>
      </c>
      <c r="B150" s="39" t="s">
        <v>524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15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13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16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17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14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18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19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21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/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 t="shared" si="120"/>
        <v>3</v>
      </c>
      <c r="JE150" s="133"/>
      <c r="JF150" s="133"/>
      <c r="JG150" s="36" t="s">
        <v>1079</v>
      </c>
      <c r="JH150" s="36"/>
      <c r="JI150" s="36">
        <v>1</v>
      </c>
      <c r="JJ150" s="36" t="s">
        <v>1079</v>
      </c>
      <c r="JK150" s="36"/>
      <c r="JL150" s="36">
        <v>1</v>
      </c>
      <c r="JM150" s="36">
        <v>1</v>
      </c>
    </row>
    <row r="151" spans="1:273">
      <c r="A151" s="15" t="s">
        <v>525</v>
      </c>
      <c r="B151" s="39" t="s">
        <v>526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15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13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16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17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14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18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19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21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22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 t="shared" si="120"/>
        <v>236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  <c r="JJ151" s="36">
        <v>16</v>
      </c>
      <c r="JK151" s="36">
        <v>22</v>
      </c>
      <c r="JL151" s="36">
        <v>25</v>
      </c>
      <c r="JM151" s="36">
        <v>50</v>
      </c>
    </row>
    <row r="152" spans="1:273">
      <c r="A152" s="15" t="s">
        <v>527</v>
      </c>
      <c r="B152" s="39" t="s">
        <v>528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15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13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16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17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14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18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19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21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22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 t="shared" si="120"/>
        <v>426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  <c r="JJ152" s="36">
        <v>54</v>
      </c>
      <c r="JK152" s="36">
        <v>64</v>
      </c>
      <c r="JL152" s="36">
        <v>32</v>
      </c>
      <c r="JM152" s="36">
        <v>42</v>
      </c>
    </row>
    <row r="153" spans="1:273">
      <c r="A153" s="15" t="s">
        <v>529</v>
      </c>
      <c r="B153" s="39" t="s">
        <v>530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15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13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16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17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14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18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19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21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22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 t="shared" si="120"/>
        <v>74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  <c r="JJ153" s="36">
        <v>10</v>
      </c>
      <c r="JK153" s="36">
        <v>10</v>
      </c>
      <c r="JL153" s="36">
        <v>6</v>
      </c>
      <c r="JM153" s="36">
        <v>4</v>
      </c>
    </row>
    <row r="154" spans="1:273">
      <c r="A154" s="15" t="s">
        <v>531</v>
      </c>
      <c r="B154" s="39" t="s">
        <v>532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15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13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16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17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14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18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19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21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/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1079</v>
      </c>
      <c r="JC154" s="133">
        <v>2</v>
      </c>
      <c r="JD154" s="16">
        <f t="shared" si="120"/>
        <v>13</v>
      </c>
      <c r="JE154" s="133">
        <v>1</v>
      </c>
      <c r="JF154" s="133">
        <v>1</v>
      </c>
      <c r="JG154" s="36" t="s">
        <v>1079</v>
      </c>
      <c r="JH154" s="36">
        <v>1</v>
      </c>
      <c r="JI154" s="36">
        <v>2</v>
      </c>
      <c r="JJ154" s="36">
        <v>4</v>
      </c>
      <c r="JK154" s="36">
        <v>2</v>
      </c>
      <c r="JL154" s="36">
        <v>2</v>
      </c>
      <c r="JM154" s="36" t="s">
        <v>1079</v>
      </c>
    </row>
    <row r="155" spans="1:273">
      <c r="A155" s="50" t="s">
        <v>533</v>
      </c>
      <c r="B155" s="39" t="s">
        <v>534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15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13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16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17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14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19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1079</v>
      </c>
      <c r="JA155" s="122" t="s">
        <v>1079</v>
      </c>
      <c r="JB155" s="133" t="s">
        <v>1079</v>
      </c>
      <c r="JC155" s="133" t="s">
        <v>1079</v>
      </c>
      <c r="JD155" s="16"/>
      <c r="JE155" s="133" t="s">
        <v>1079</v>
      </c>
      <c r="JF155" s="133" t="s">
        <v>1079</v>
      </c>
      <c r="JG155" s="36" t="s">
        <v>1079</v>
      </c>
      <c r="JH155" s="36" t="s">
        <v>1079</v>
      </c>
      <c r="JI155" s="36" t="s">
        <v>1079</v>
      </c>
      <c r="JJ155" s="36" t="s">
        <v>1079</v>
      </c>
      <c r="JK155" s="36" t="s">
        <v>1079</v>
      </c>
      <c r="JL155" s="36" t="s">
        <v>1079</v>
      </c>
      <c r="JM155" s="36" t="s">
        <v>1079</v>
      </c>
    </row>
    <row r="156" spans="1:273">
      <c r="A156" s="15" t="s">
        <v>535</v>
      </c>
      <c r="B156" s="39" t="s">
        <v>536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15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13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16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17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14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19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21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1079</v>
      </c>
      <c r="JA156" s="122" t="s">
        <v>1079</v>
      </c>
      <c r="JB156" s="133" t="s">
        <v>1079</v>
      </c>
      <c r="JC156" s="133" t="s">
        <v>1079</v>
      </c>
      <c r="JD156" s="16"/>
      <c r="JE156" s="133" t="s">
        <v>1079</v>
      </c>
      <c r="JF156" s="133" t="s">
        <v>1079</v>
      </c>
      <c r="JG156" s="36" t="s">
        <v>1079</v>
      </c>
      <c r="JH156" s="36" t="s">
        <v>1079</v>
      </c>
      <c r="JI156" s="36" t="s">
        <v>1079</v>
      </c>
      <c r="JJ156" s="36" t="s">
        <v>1079</v>
      </c>
      <c r="JK156" s="36" t="s">
        <v>1079</v>
      </c>
      <c r="JL156" s="36" t="s">
        <v>1079</v>
      </c>
      <c r="JM156" s="36" t="s">
        <v>1079</v>
      </c>
    </row>
    <row r="157" spans="1:273">
      <c r="A157" s="15" t="s">
        <v>537</v>
      </c>
      <c r="B157" s="39" t="s">
        <v>538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539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15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13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16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17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14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18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19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21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/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>SUM(JE157:JM157)</f>
        <v>18</v>
      </c>
      <c r="JE157" s="133">
        <v>5</v>
      </c>
      <c r="JF157" s="133" t="s">
        <v>1079</v>
      </c>
      <c r="JG157" s="36" t="s">
        <v>1079</v>
      </c>
      <c r="JH157" s="36">
        <v>2</v>
      </c>
      <c r="JI157" s="36">
        <v>1</v>
      </c>
      <c r="JJ157" s="36">
        <v>4</v>
      </c>
      <c r="JK157" s="36">
        <v>2</v>
      </c>
      <c r="JL157" s="36">
        <v>1</v>
      </c>
      <c r="JM157" s="36">
        <v>3</v>
      </c>
    </row>
    <row r="158" spans="1:273">
      <c r="A158" s="15" t="s">
        <v>540</v>
      </c>
      <c r="B158" s="39" t="s">
        <v>541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15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13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16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17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14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18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19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21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22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1079</v>
      </c>
      <c r="JA158" s="122">
        <v>2</v>
      </c>
      <c r="JB158" s="133">
        <v>5</v>
      </c>
      <c r="JC158" s="133" t="s">
        <v>1079</v>
      </c>
      <c r="JD158" s="16">
        <f>SUM(JE158:JM158)</f>
        <v>20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  <c r="JJ158" s="36">
        <v>1</v>
      </c>
      <c r="JK158" s="36">
        <v>1</v>
      </c>
      <c r="JL158" s="36" t="s">
        <v>1079</v>
      </c>
      <c r="JM158" s="36">
        <v>3</v>
      </c>
    </row>
    <row r="159" spans="1:273">
      <c r="A159" s="15" t="s">
        <v>542</v>
      </c>
      <c r="B159" s="39" t="s">
        <v>543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15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13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16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17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14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19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1079</v>
      </c>
      <c r="JA159" s="122" t="s">
        <v>1079</v>
      </c>
      <c r="JB159" s="133" t="s">
        <v>1079</v>
      </c>
      <c r="JC159" s="133" t="s">
        <v>1079</v>
      </c>
      <c r="JD159" s="16"/>
      <c r="JE159" s="133" t="s">
        <v>1079</v>
      </c>
      <c r="JF159" s="133" t="s">
        <v>1079</v>
      </c>
      <c r="JG159" s="36" t="s">
        <v>1079</v>
      </c>
      <c r="JH159" s="36" t="s">
        <v>1079</v>
      </c>
      <c r="JI159" s="36" t="s">
        <v>1079</v>
      </c>
      <c r="JJ159" s="36" t="s">
        <v>1079</v>
      </c>
      <c r="JK159" s="36" t="s">
        <v>1079</v>
      </c>
      <c r="JL159" s="36" t="s">
        <v>1079</v>
      </c>
      <c r="JM159" s="36" t="s">
        <v>1079</v>
      </c>
    </row>
    <row r="160" spans="1:273">
      <c r="A160" s="15" t="s">
        <v>544</v>
      </c>
      <c r="B160" s="39" t="s">
        <v>545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15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13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16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17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14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18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19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21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22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 t="shared" ref="JD160:JD187" si="123">SUM(JE160:JM160)</f>
        <v>1644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  <c r="JJ160" s="36">
        <v>191</v>
      </c>
      <c r="JK160" s="36">
        <v>178</v>
      </c>
      <c r="JL160" s="36">
        <v>198</v>
      </c>
      <c r="JM160" s="36">
        <v>206</v>
      </c>
    </row>
    <row r="161" spans="1:273">
      <c r="A161" s="15" t="s">
        <v>546</v>
      </c>
      <c r="B161" s="39" t="s">
        <v>547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15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13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16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17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14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18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19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21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22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 t="shared" si="123"/>
        <v>2015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  <c r="JJ161" s="36">
        <v>148</v>
      </c>
      <c r="JK161" s="36">
        <v>139</v>
      </c>
      <c r="JL161" s="36">
        <v>175</v>
      </c>
      <c r="JM161" s="36">
        <v>258</v>
      </c>
    </row>
    <row r="162" spans="1:273">
      <c r="A162" s="15" t="s">
        <v>548</v>
      </c>
      <c r="B162" s="39" t="s">
        <v>549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15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13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16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17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14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18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19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21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22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 t="shared" si="123"/>
        <v>830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  <c r="JJ162" s="36">
        <v>92</v>
      </c>
      <c r="JK162" s="36">
        <v>89</v>
      </c>
      <c r="JL162" s="36">
        <v>51</v>
      </c>
      <c r="JM162" s="36">
        <v>79</v>
      </c>
    </row>
    <row r="163" spans="1:273">
      <c r="A163" s="15" t="s">
        <v>550</v>
      </c>
      <c r="B163" s="39" t="s">
        <v>551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15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13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16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17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14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18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19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21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22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 t="shared" si="123"/>
        <v>306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  <c r="JJ163" s="36">
        <v>44</v>
      </c>
      <c r="JK163" s="36">
        <v>27</v>
      </c>
      <c r="JL163" s="36">
        <v>34</v>
      </c>
      <c r="JM163" s="36">
        <v>67</v>
      </c>
    </row>
    <row r="164" spans="1:273">
      <c r="A164" s="15" t="s">
        <v>552</v>
      </c>
      <c r="B164" s="39" t="s">
        <v>553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15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13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16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17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14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18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19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21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22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 t="shared" si="123"/>
        <v>1082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  <c r="JJ164" s="36">
        <v>100</v>
      </c>
      <c r="JK164" s="36">
        <v>99</v>
      </c>
      <c r="JL164" s="36">
        <v>99</v>
      </c>
      <c r="JM164" s="36">
        <v>140</v>
      </c>
    </row>
    <row r="165" spans="1:273">
      <c r="A165" s="15" t="s">
        <v>554</v>
      </c>
      <c r="B165" s="39" t="s">
        <v>555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15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13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16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17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14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18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19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21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22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 t="shared" si="123"/>
        <v>4628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  <c r="JJ165" s="36">
        <v>471</v>
      </c>
      <c r="JK165" s="36">
        <v>350</v>
      </c>
      <c r="JL165" s="36">
        <v>483</v>
      </c>
      <c r="JM165" s="36">
        <v>586</v>
      </c>
    </row>
    <row r="166" spans="1:273">
      <c r="A166" s="50" t="s">
        <v>556</v>
      </c>
      <c r="B166" s="39" t="s">
        <v>557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15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13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16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17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14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18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19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21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22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 t="shared" si="123"/>
        <v>353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  <c r="JJ166" s="36">
        <v>14</v>
      </c>
      <c r="JK166" s="36">
        <v>36</v>
      </c>
      <c r="JL166" s="36">
        <v>19</v>
      </c>
      <c r="JM166" s="36">
        <v>18</v>
      </c>
    </row>
    <row r="167" spans="1:273">
      <c r="A167" s="15" t="s">
        <v>558</v>
      </c>
      <c r="B167" s="39" t="s">
        <v>559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15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13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16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17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14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18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19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21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22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 t="shared" si="123"/>
        <v>35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  <c r="JJ167" s="36">
        <v>7</v>
      </c>
      <c r="JK167" s="36">
        <v>5</v>
      </c>
      <c r="JL167" s="36" t="s">
        <v>1079</v>
      </c>
      <c r="JM167" s="36">
        <v>1</v>
      </c>
    </row>
    <row r="168" spans="1:273">
      <c r="A168" s="50" t="s">
        <v>560</v>
      </c>
      <c r="B168" s="39" t="s">
        <v>561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15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13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16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17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14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18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19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21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/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1079</v>
      </c>
      <c r="JB168" s="133" t="s">
        <v>1079</v>
      </c>
      <c r="JC168" s="133" t="s">
        <v>1079</v>
      </c>
      <c r="JD168" s="16">
        <f t="shared" si="123"/>
        <v>5</v>
      </c>
      <c r="JE168" s="133" t="s">
        <v>1079</v>
      </c>
      <c r="JF168" s="133" t="s">
        <v>1079</v>
      </c>
      <c r="JG168" s="36" t="s">
        <v>1079</v>
      </c>
      <c r="JH168" s="36" t="s">
        <v>1079</v>
      </c>
      <c r="JI168" s="36" t="s">
        <v>1079</v>
      </c>
      <c r="JJ168" s="36">
        <v>1</v>
      </c>
      <c r="JK168" s="36" t="s">
        <v>1079</v>
      </c>
      <c r="JL168" s="36">
        <v>2</v>
      </c>
      <c r="JM168" s="36">
        <v>2</v>
      </c>
    </row>
    <row r="169" spans="1:273">
      <c r="A169" s="15" t="s">
        <v>562</v>
      </c>
      <c r="B169" s="39" t="s">
        <v>563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15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13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16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17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14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18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19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21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22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 t="shared" si="123"/>
        <v>1404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  <c r="JJ169" s="36">
        <v>169</v>
      </c>
      <c r="JK169" s="36">
        <v>85</v>
      </c>
      <c r="JL169" s="36">
        <v>223</v>
      </c>
      <c r="JM169" s="36">
        <v>95</v>
      </c>
    </row>
    <row r="170" spans="1:273">
      <c r="A170" s="15" t="s">
        <v>564</v>
      </c>
      <c r="B170" s="39" t="s">
        <v>565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15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13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16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17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14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18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19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21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22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 t="shared" si="123"/>
        <v>3115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  <c r="JJ170" s="36">
        <v>225</v>
      </c>
      <c r="JK170" s="36">
        <v>273</v>
      </c>
      <c r="JL170" s="36">
        <v>266</v>
      </c>
      <c r="JM170" s="36">
        <v>458</v>
      </c>
    </row>
    <row r="171" spans="1:273">
      <c r="A171" s="15" t="s">
        <v>566</v>
      </c>
      <c r="B171" s="39" t="s">
        <v>567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15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13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16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17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14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18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19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21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/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1079</v>
      </c>
      <c r="JC171" s="133">
        <v>13</v>
      </c>
      <c r="JD171" s="16">
        <f t="shared" si="123"/>
        <v>35</v>
      </c>
      <c r="JE171" s="133" t="s">
        <v>1079</v>
      </c>
      <c r="JF171" s="133">
        <v>4</v>
      </c>
      <c r="JG171" s="36">
        <v>1</v>
      </c>
      <c r="JH171" s="36">
        <v>1</v>
      </c>
      <c r="JI171" s="36">
        <v>2</v>
      </c>
      <c r="JJ171" s="36">
        <v>8</v>
      </c>
      <c r="JK171" s="36">
        <v>7</v>
      </c>
      <c r="JL171" s="36">
        <v>3</v>
      </c>
      <c r="JM171" s="36">
        <v>9</v>
      </c>
    </row>
    <row r="172" spans="1:273">
      <c r="A172" s="15" t="s">
        <v>568</v>
      </c>
      <c r="B172" s="39" t="s">
        <v>569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15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13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16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17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14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18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19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21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22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 t="shared" si="123"/>
        <v>9979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  <c r="JJ172" s="36">
        <v>829</v>
      </c>
      <c r="JK172" s="36">
        <v>972</v>
      </c>
      <c r="JL172" s="36">
        <v>1019</v>
      </c>
      <c r="JM172" s="36">
        <v>1163</v>
      </c>
    </row>
    <row r="173" spans="1:273">
      <c r="A173" s="15" t="s">
        <v>570</v>
      </c>
      <c r="B173" s="39" t="s">
        <v>571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15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13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16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17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14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18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19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21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22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 t="shared" si="123"/>
        <v>8337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  <c r="JJ173" s="36">
        <v>934</v>
      </c>
      <c r="JK173" s="36">
        <v>874</v>
      </c>
      <c r="JL173" s="36">
        <v>860</v>
      </c>
      <c r="JM173" s="36">
        <v>1004</v>
      </c>
    </row>
    <row r="174" spans="1:273">
      <c r="A174" s="15" t="s">
        <v>572</v>
      </c>
      <c r="B174" s="39" t="s">
        <v>573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15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13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16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17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14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18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19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21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22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 t="shared" si="123"/>
        <v>2394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  <c r="JJ174" s="36">
        <v>342</v>
      </c>
      <c r="JK174" s="36">
        <v>266</v>
      </c>
      <c r="JL174" s="36">
        <v>304</v>
      </c>
      <c r="JM174" s="36">
        <v>345</v>
      </c>
    </row>
    <row r="175" spans="1:273">
      <c r="A175" s="15" t="s">
        <v>574</v>
      </c>
      <c r="B175" s="39" t="s">
        <v>575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15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13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16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17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14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18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19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21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22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 t="shared" si="123"/>
        <v>5689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  <c r="JJ175" s="36">
        <v>448</v>
      </c>
      <c r="JK175" s="36">
        <v>599</v>
      </c>
      <c r="JL175" s="36">
        <v>651</v>
      </c>
      <c r="JM175" s="36">
        <v>630</v>
      </c>
    </row>
    <row r="176" spans="1:273">
      <c r="A176" s="15" t="s">
        <v>576</v>
      </c>
      <c r="B176" s="39" t="s">
        <v>577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15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13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16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17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14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18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19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21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22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 t="shared" si="123"/>
        <v>15588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  <c r="JJ176" s="36">
        <v>1598</v>
      </c>
      <c r="JK176" s="36">
        <v>1892</v>
      </c>
      <c r="JL176" s="36">
        <v>2026</v>
      </c>
      <c r="JM176" s="36">
        <v>1917</v>
      </c>
    </row>
    <row r="177" spans="1:273">
      <c r="A177" s="15" t="s">
        <v>578</v>
      </c>
      <c r="B177" s="39" t="s">
        <v>579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15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13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16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17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14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18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19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21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22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 t="shared" si="123"/>
        <v>3324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  <c r="JJ177" s="36">
        <v>356</v>
      </c>
      <c r="JK177" s="36">
        <v>386</v>
      </c>
      <c r="JL177" s="36">
        <v>394</v>
      </c>
      <c r="JM177" s="36">
        <v>431</v>
      </c>
    </row>
    <row r="178" spans="1:273">
      <c r="A178" s="15" t="s">
        <v>580</v>
      </c>
      <c r="B178" s="39" t="s">
        <v>581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15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13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16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17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14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18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19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21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22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 t="shared" si="123"/>
        <v>381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  <c r="JJ178" s="36">
        <v>44</v>
      </c>
      <c r="JK178" s="36">
        <v>40</v>
      </c>
      <c r="JL178" s="36">
        <v>48</v>
      </c>
      <c r="JM178" s="36">
        <v>61</v>
      </c>
    </row>
    <row r="179" spans="1:273">
      <c r="A179" s="15" t="s">
        <v>582</v>
      </c>
      <c r="B179" s="39" t="s">
        <v>583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15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13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16"/>
        <v>150730</v>
      </c>
      <c r="FR179" s="25">
        <f t="shared" ref="FR179:GC179" si="124">SUM(FR180:FR181)</f>
        <v>10873</v>
      </c>
      <c r="FS179" s="25">
        <f t="shared" si="124"/>
        <v>8674</v>
      </c>
      <c r="FT179" s="33">
        <f t="shared" si="124"/>
        <v>10597</v>
      </c>
      <c r="FU179" s="25">
        <f t="shared" si="124"/>
        <v>11011</v>
      </c>
      <c r="FV179" s="25">
        <f t="shared" si="124"/>
        <v>14063</v>
      </c>
      <c r="FW179" s="33">
        <f t="shared" si="124"/>
        <v>15969</v>
      </c>
      <c r="FX179" s="25">
        <f t="shared" si="124"/>
        <v>14917</v>
      </c>
      <c r="FY179" s="25">
        <f t="shared" si="124"/>
        <v>13073</v>
      </c>
      <c r="FZ179" s="25">
        <f t="shared" si="124"/>
        <v>10723</v>
      </c>
      <c r="GA179" s="33">
        <f t="shared" si="124"/>
        <v>16069</v>
      </c>
      <c r="GB179" s="25">
        <f t="shared" si="124"/>
        <v>12790</v>
      </c>
      <c r="GC179" s="25">
        <f t="shared" si="124"/>
        <v>11971</v>
      </c>
      <c r="GD179" s="16">
        <f t="shared" si="117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14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18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19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21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22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3">
        <v>19992</v>
      </c>
      <c r="JC179" s="133">
        <v>19732</v>
      </c>
      <c r="JD179" s="16">
        <f t="shared" si="123"/>
        <v>200344</v>
      </c>
      <c r="JE179" s="133">
        <v>19415</v>
      </c>
      <c r="JF179" s="133">
        <v>17787</v>
      </c>
      <c r="JG179" s="36">
        <v>22951</v>
      </c>
      <c r="JH179" s="36">
        <v>26719</v>
      </c>
      <c r="JI179" s="36">
        <v>22733</v>
      </c>
      <c r="JJ179" s="36">
        <v>23470</v>
      </c>
      <c r="JK179" s="36">
        <v>22896</v>
      </c>
      <c r="JL179" s="36">
        <v>21317</v>
      </c>
      <c r="JM179" s="36">
        <v>23056</v>
      </c>
    </row>
    <row r="180" spans="1:273">
      <c r="A180" s="15" t="s">
        <v>584</v>
      </c>
      <c r="B180" s="39" t="s">
        <v>585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15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13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16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17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14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18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19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21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22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 t="shared" si="123"/>
        <v>195567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  <c r="JJ180" s="36">
        <v>23410</v>
      </c>
      <c r="JK180" s="36">
        <v>22267</v>
      </c>
      <c r="JL180" s="36">
        <v>19684</v>
      </c>
      <c r="JM180" s="36">
        <v>20964</v>
      </c>
    </row>
    <row r="181" spans="1:273">
      <c r="A181" s="15" t="s">
        <v>586</v>
      </c>
      <c r="B181" s="39" t="s">
        <v>587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15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13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16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17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14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18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19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21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22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 t="shared" si="123"/>
        <v>4777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  <c r="JJ181" s="36">
        <v>60</v>
      </c>
      <c r="JK181" s="36">
        <v>629</v>
      </c>
      <c r="JL181" s="36">
        <v>1633</v>
      </c>
      <c r="JM181" s="36">
        <v>2092</v>
      </c>
    </row>
    <row r="182" spans="1:273">
      <c r="A182" s="15" t="s">
        <v>588</v>
      </c>
      <c r="B182" s="39" t="s">
        <v>589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15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13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16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17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14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18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19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21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22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 t="shared" si="123"/>
        <v>20959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  <c r="JJ182" s="36">
        <v>2229</v>
      </c>
      <c r="JK182" s="36">
        <v>2243</v>
      </c>
      <c r="JL182" s="36">
        <v>1929</v>
      </c>
      <c r="JM182" s="36">
        <v>2006</v>
      </c>
    </row>
    <row r="183" spans="1:273">
      <c r="A183" s="15" t="s">
        <v>590</v>
      </c>
      <c r="B183" s="39" t="s">
        <v>591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15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13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16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17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14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18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19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21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22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 t="shared" si="123"/>
        <v>1342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  <c r="JJ183" s="36">
        <v>129</v>
      </c>
      <c r="JK183" s="36">
        <v>119</v>
      </c>
      <c r="JL183" s="36">
        <v>177</v>
      </c>
      <c r="JM183" s="36">
        <v>163</v>
      </c>
    </row>
    <row r="184" spans="1:273">
      <c r="A184" s="15" t="s">
        <v>592</v>
      </c>
      <c r="B184" s="39" t="s">
        <v>593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15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13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16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17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14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18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19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21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22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 t="shared" si="123"/>
        <v>282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  <c r="JJ184" s="36">
        <v>20</v>
      </c>
      <c r="JK184" s="36">
        <v>23</v>
      </c>
      <c r="JL184" s="36">
        <v>39</v>
      </c>
      <c r="JM184" s="36">
        <v>33</v>
      </c>
    </row>
    <row r="185" spans="1:273">
      <c r="A185" s="15" t="s">
        <v>594</v>
      </c>
      <c r="B185" s="39" t="s">
        <v>595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15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13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16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17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14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18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19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21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22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 t="shared" si="123"/>
        <v>262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  <c r="JJ185" s="36">
        <v>32</v>
      </c>
      <c r="JK185" s="36">
        <v>34</v>
      </c>
      <c r="JL185" s="36">
        <v>24</v>
      </c>
      <c r="JM185" s="36">
        <v>42</v>
      </c>
    </row>
    <row r="186" spans="1:273">
      <c r="A186" s="15" t="s">
        <v>596</v>
      </c>
      <c r="B186" s="39" t="s">
        <v>597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15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13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16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17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14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18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19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21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22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 t="shared" si="123"/>
        <v>794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  <c r="JJ186" s="36">
        <v>95</v>
      </c>
      <c r="JK186" s="36">
        <v>84</v>
      </c>
      <c r="JL186" s="36">
        <v>152</v>
      </c>
      <c r="JM186" s="36">
        <v>123</v>
      </c>
    </row>
    <row r="187" spans="1:273">
      <c r="A187" s="15" t="s">
        <v>598</v>
      </c>
      <c r="B187" s="39" t="s">
        <v>599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15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13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16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17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14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18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19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21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22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 t="shared" si="123"/>
        <v>712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  <c r="JJ187" s="36">
        <v>96</v>
      </c>
      <c r="JK187" s="36">
        <v>95</v>
      </c>
      <c r="JL187" s="36">
        <v>82</v>
      </c>
      <c r="JM187" s="36">
        <v>93</v>
      </c>
    </row>
    <row r="188" spans="1:273">
      <c r="A188" s="15" t="s">
        <v>600</v>
      </c>
      <c r="B188" s="39" t="s">
        <v>601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15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13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16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17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14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19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1079</v>
      </c>
      <c r="JA188" s="122" t="s">
        <v>1079</v>
      </c>
      <c r="JB188" s="133" t="s">
        <v>1079</v>
      </c>
      <c r="JC188" s="133" t="s">
        <v>1079</v>
      </c>
      <c r="JD188" s="16"/>
      <c r="JE188" s="133" t="s">
        <v>1079</v>
      </c>
      <c r="JF188" s="133" t="s">
        <v>1079</v>
      </c>
      <c r="JG188" s="36" t="s">
        <v>1079</v>
      </c>
      <c r="JH188" s="36" t="s">
        <v>1079</v>
      </c>
      <c r="JI188" s="36" t="s">
        <v>1079</v>
      </c>
      <c r="JJ188" s="36" t="s">
        <v>1079</v>
      </c>
      <c r="JK188" s="36" t="s">
        <v>1079</v>
      </c>
      <c r="JL188" s="36" t="s">
        <v>1079</v>
      </c>
      <c r="JM188" s="36" t="s">
        <v>1079</v>
      </c>
    </row>
    <row r="189" spans="1:273">
      <c r="A189" s="50" t="s">
        <v>602</v>
      </c>
      <c r="B189" s="39" t="s">
        <v>1063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15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13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16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17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14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18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19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22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1079</v>
      </c>
      <c r="JA189" s="122" t="s">
        <v>1079</v>
      </c>
      <c r="JB189" s="133">
        <v>1</v>
      </c>
      <c r="JC189" s="133" t="s">
        <v>1079</v>
      </c>
      <c r="JD189" s="16">
        <f>SUM(JE189:JM189)</f>
        <v>3</v>
      </c>
      <c r="JE189" s="133">
        <v>1</v>
      </c>
      <c r="JF189" s="133" t="s">
        <v>1079</v>
      </c>
      <c r="JG189" s="36" t="s">
        <v>1079</v>
      </c>
      <c r="JH189" s="36">
        <v>1</v>
      </c>
      <c r="JI189" s="36" t="s">
        <v>1079</v>
      </c>
      <c r="JJ189" s="36" t="s">
        <v>1079</v>
      </c>
      <c r="JK189" s="36" t="s">
        <v>1079</v>
      </c>
      <c r="JL189" s="36">
        <v>1</v>
      </c>
      <c r="JM189" s="36" t="s">
        <v>1079</v>
      </c>
    </row>
    <row r="190" spans="1:273">
      <c r="A190" s="50" t="s">
        <v>603</v>
      </c>
      <c r="B190" s="15" t="s">
        <v>604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14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19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1079</v>
      </c>
      <c r="JA190" s="122" t="s">
        <v>1079</v>
      </c>
      <c r="JB190" s="133" t="s">
        <v>1079</v>
      </c>
      <c r="JC190" s="133" t="s">
        <v>1079</v>
      </c>
      <c r="JD190" s="16"/>
      <c r="JE190" s="133" t="s">
        <v>1079</v>
      </c>
      <c r="JF190" s="133" t="s">
        <v>1079</v>
      </c>
      <c r="JG190" s="36" t="s">
        <v>1079</v>
      </c>
      <c r="JH190" s="36" t="s">
        <v>1079</v>
      </c>
      <c r="JI190" s="36" t="s">
        <v>1079</v>
      </c>
      <c r="JJ190" s="36" t="s">
        <v>1079</v>
      </c>
      <c r="JK190" s="36" t="s">
        <v>1079</v>
      </c>
      <c r="JL190" s="36" t="s">
        <v>1079</v>
      </c>
      <c r="JM190" s="36" t="s">
        <v>1079</v>
      </c>
    </row>
    <row r="191" spans="1:273">
      <c r="A191" s="15" t="s">
        <v>321</v>
      </c>
      <c r="B191" s="15" t="s">
        <v>605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15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13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16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17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14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19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21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1079</v>
      </c>
      <c r="JA191" s="122" t="s">
        <v>1079</v>
      </c>
      <c r="JB191" s="133" t="s">
        <v>1079</v>
      </c>
      <c r="JC191" s="133" t="s">
        <v>1079</v>
      </c>
      <c r="JD191" s="16"/>
      <c r="JE191" s="133" t="s">
        <v>1079</v>
      </c>
      <c r="JF191" s="133" t="s">
        <v>1079</v>
      </c>
      <c r="JG191" s="36" t="s">
        <v>1079</v>
      </c>
      <c r="JH191" s="36" t="s">
        <v>1079</v>
      </c>
      <c r="JI191" s="36" t="s">
        <v>1079</v>
      </c>
      <c r="JJ191" s="36" t="s">
        <v>1079</v>
      </c>
      <c r="JK191" s="36" t="s">
        <v>1079</v>
      </c>
      <c r="JL191" s="36" t="s">
        <v>1079</v>
      </c>
      <c r="JM191" s="36" t="s">
        <v>1079</v>
      </c>
    </row>
    <row r="192" spans="1:273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19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1079</v>
      </c>
      <c r="JA192" s="122" t="s">
        <v>1079</v>
      </c>
      <c r="JB192" s="133" t="s">
        <v>1079</v>
      </c>
      <c r="JC192" s="133" t="s">
        <v>1079</v>
      </c>
      <c r="JD192" s="16"/>
      <c r="JE192" s="133" t="s">
        <v>1079</v>
      </c>
      <c r="JF192" s="133" t="s">
        <v>1079</v>
      </c>
      <c r="JG192" s="36"/>
      <c r="JH192" s="36"/>
      <c r="JI192" s="36"/>
      <c r="JJ192" s="36"/>
      <c r="JK192" s="36"/>
      <c r="JL192" s="36"/>
      <c r="JM192" s="36"/>
    </row>
    <row r="193" spans="1:273" ht="17.25" thickBot="1">
      <c r="A193" s="9" t="s">
        <v>606</v>
      </c>
      <c r="B193" s="9" t="s">
        <v>607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25">SUM(EK195:EK224)</f>
        <v>8752</v>
      </c>
      <c r="EL193" s="10">
        <f t="shared" si="125"/>
        <v>8299</v>
      </c>
      <c r="EM193" s="10">
        <f t="shared" si="125"/>
        <v>10875</v>
      </c>
      <c r="EN193" s="10">
        <f t="shared" si="125"/>
        <v>10169</v>
      </c>
      <c r="EO193" s="10">
        <f t="shared" si="125"/>
        <v>8529</v>
      </c>
      <c r="EP193" s="10">
        <f t="shared" si="125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26">SUM(EU195:EU224)</f>
        <v>12175</v>
      </c>
      <c r="EV193" s="10">
        <f t="shared" si="126"/>
        <v>11066</v>
      </c>
      <c r="EW193" s="10">
        <f t="shared" si="126"/>
        <v>12496</v>
      </c>
      <c r="EX193" s="10">
        <f t="shared" si="126"/>
        <v>10569</v>
      </c>
      <c r="EY193" s="10">
        <f t="shared" si="126"/>
        <v>9919</v>
      </c>
      <c r="EZ193" s="10">
        <f t="shared" si="126"/>
        <v>15436</v>
      </c>
      <c r="FA193" s="10">
        <f t="shared" si="126"/>
        <v>10566</v>
      </c>
      <c r="FB193" s="10">
        <f t="shared" si="126"/>
        <v>8724</v>
      </c>
      <c r="FC193" s="10">
        <f t="shared" si="126"/>
        <v>12483</v>
      </c>
      <c r="FD193" s="9">
        <f>SUM(FE193:FP193)</f>
        <v>130446</v>
      </c>
      <c r="FE193" s="10">
        <f t="shared" ref="FE193:FP193" si="127">SUM(FE195:FE224)</f>
        <v>9676</v>
      </c>
      <c r="FF193" s="10">
        <f t="shared" si="127"/>
        <v>6712</v>
      </c>
      <c r="FG193" s="10">
        <f t="shared" si="127"/>
        <v>12269</v>
      </c>
      <c r="FH193" s="10">
        <f t="shared" si="127"/>
        <v>10491</v>
      </c>
      <c r="FI193" s="10">
        <f t="shared" si="127"/>
        <v>9964</v>
      </c>
      <c r="FJ193" s="10">
        <f t="shared" si="127"/>
        <v>11146</v>
      </c>
      <c r="FK193" s="10">
        <f t="shared" si="127"/>
        <v>9265</v>
      </c>
      <c r="FL193" s="10">
        <f t="shared" si="127"/>
        <v>10390</v>
      </c>
      <c r="FM193" s="10">
        <f t="shared" si="127"/>
        <v>13187</v>
      </c>
      <c r="FN193" s="10">
        <f t="shared" si="127"/>
        <v>12923</v>
      </c>
      <c r="FO193" s="10">
        <f t="shared" si="127"/>
        <v>11168</v>
      </c>
      <c r="FP193" s="10">
        <f t="shared" si="127"/>
        <v>13255</v>
      </c>
      <c r="FQ193" s="9">
        <f>SUM(FR193:GC193)</f>
        <v>146089</v>
      </c>
      <c r="FR193" s="10">
        <f t="shared" ref="FR193:GC193" si="128">SUM(FR195:FR224)</f>
        <v>11372</v>
      </c>
      <c r="FS193" s="10">
        <f t="shared" si="128"/>
        <v>7853</v>
      </c>
      <c r="FT193" s="11">
        <f t="shared" si="128"/>
        <v>14810</v>
      </c>
      <c r="FU193" s="10">
        <f t="shared" si="128"/>
        <v>12280</v>
      </c>
      <c r="FV193" s="10">
        <f t="shared" si="128"/>
        <v>13625</v>
      </c>
      <c r="FW193" s="12">
        <f t="shared" si="128"/>
        <v>13363</v>
      </c>
      <c r="FX193" s="10">
        <f t="shared" si="128"/>
        <v>11887</v>
      </c>
      <c r="FY193" s="12">
        <f t="shared" si="128"/>
        <v>11554</v>
      </c>
      <c r="FZ193" s="10">
        <f t="shared" si="128"/>
        <v>14454</v>
      </c>
      <c r="GA193" s="12">
        <f t="shared" si="128"/>
        <v>13576</v>
      </c>
      <c r="GB193" s="10">
        <f t="shared" si="128"/>
        <v>9743</v>
      </c>
      <c r="GC193" s="10">
        <f t="shared" si="128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14"/>
        <v>166304</v>
      </c>
      <c r="GR193" s="10">
        <f t="shared" ref="GR193:HC193" si="129">SUM(GR195:GR224)</f>
        <v>12436</v>
      </c>
      <c r="GS193" s="10">
        <f t="shared" si="129"/>
        <v>10791</v>
      </c>
      <c r="GT193" s="10">
        <f t="shared" si="129"/>
        <v>12151</v>
      </c>
      <c r="GU193" s="10">
        <f t="shared" si="129"/>
        <v>14064</v>
      </c>
      <c r="GV193" s="10">
        <f t="shared" si="129"/>
        <v>13575</v>
      </c>
      <c r="GW193" s="10">
        <f t="shared" si="129"/>
        <v>13839</v>
      </c>
      <c r="GX193" s="10">
        <f t="shared" si="129"/>
        <v>14316</v>
      </c>
      <c r="GY193" s="10">
        <f t="shared" si="129"/>
        <v>16057</v>
      </c>
      <c r="GZ193" s="10">
        <f t="shared" si="129"/>
        <v>15863</v>
      </c>
      <c r="HA193" s="10">
        <f t="shared" si="129"/>
        <v>17978</v>
      </c>
      <c r="HB193" s="10">
        <f t="shared" si="129"/>
        <v>11170</v>
      </c>
      <c r="HC193" s="10">
        <f t="shared" si="129"/>
        <v>14064</v>
      </c>
      <c r="HD193" s="9">
        <f t="shared" si="118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19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21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30">SUM(IR195:IR225)</f>
        <v>13078</v>
      </c>
      <c r="IS193" s="9">
        <f t="shared" si="130"/>
        <v>9558</v>
      </c>
      <c r="IT193" s="9">
        <f t="shared" si="130"/>
        <v>15841</v>
      </c>
      <c r="IU193" s="9">
        <f t="shared" si="130"/>
        <v>16948</v>
      </c>
      <c r="IV193" s="9">
        <f t="shared" si="130"/>
        <v>16244</v>
      </c>
      <c r="IW193" s="9">
        <f t="shared" si="130"/>
        <v>16478</v>
      </c>
      <c r="IX193" s="9">
        <f t="shared" si="130"/>
        <v>18921</v>
      </c>
      <c r="IY193" s="9">
        <f t="shared" si="130"/>
        <v>12830</v>
      </c>
      <c r="IZ193" s="124">
        <f t="shared" si="130"/>
        <v>18528</v>
      </c>
      <c r="JA193" s="127">
        <f t="shared" ref="JA193" si="131">SUM(JA195:JA225)</f>
        <v>17410</v>
      </c>
      <c r="JB193" s="124">
        <f t="shared" ref="JB193:JC193" si="132">SUM(JB195:JB225)</f>
        <v>15102</v>
      </c>
      <c r="JC193" s="124">
        <f t="shared" si="132"/>
        <v>19609</v>
      </c>
      <c r="JD193" s="9">
        <f>SUM(JE193:JM193)</f>
        <v>142169</v>
      </c>
      <c r="JE193" s="9">
        <f>SUM(JE195:JE225)</f>
        <v>15441</v>
      </c>
      <c r="JF193" s="9">
        <f t="shared" ref="JF193" si="133">SUM(JF195:JF225)</f>
        <v>10856</v>
      </c>
      <c r="JG193" s="9">
        <f t="shared" ref="JG193:JL193" si="134">SUM(JG195:JG225)</f>
        <v>15562</v>
      </c>
      <c r="JH193" s="9">
        <f t="shared" si="134"/>
        <v>22774</v>
      </c>
      <c r="JI193" s="9">
        <f t="shared" si="134"/>
        <v>14965</v>
      </c>
      <c r="JJ193" s="9">
        <f t="shared" si="134"/>
        <v>17227</v>
      </c>
      <c r="JK193" s="9">
        <f t="shared" si="134"/>
        <v>15661</v>
      </c>
      <c r="JL193" s="9">
        <f t="shared" si="134"/>
        <v>13270</v>
      </c>
      <c r="JM193" s="9">
        <f>SUM(JM195:JM225)</f>
        <v>16413</v>
      </c>
    </row>
    <row r="194" spans="1:273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19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1079</v>
      </c>
      <c r="JA194" s="122" t="s">
        <v>1079</v>
      </c>
      <c r="JB194" s="133" t="s">
        <v>1079</v>
      </c>
      <c r="JC194" s="133" t="s">
        <v>1079</v>
      </c>
      <c r="JD194" s="16"/>
      <c r="JE194" s="133" t="s">
        <v>1079</v>
      </c>
      <c r="JF194" s="133" t="s">
        <v>1079</v>
      </c>
      <c r="JG194" s="36"/>
      <c r="JH194" s="36"/>
      <c r="JI194" s="36"/>
      <c r="JJ194" s="36"/>
      <c r="JK194" s="36"/>
      <c r="JL194" s="36"/>
      <c r="JM194" s="36"/>
    </row>
    <row r="195" spans="1:273">
      <c r="A195" s="15" t="s">
        <v>608</v>
      </c>
      <c r="B195" s="39" t="s">
        <v>609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35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36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37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38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14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18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19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21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22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 t="shared" ref="JD195:JD201" si="139">SUM(JE195:JM195)</f>
        <v>112923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  <c r="JJ195" s="36">
        <v>13453</v>
      </c>
      <c r="JK195" s="36">
        <v>12236</v>
      </c>
      <c r="JL195" s="36">
        <v>10362</v>
      </c>
      <c r="JM195" s="36">
        <v>12979</v>
      </c>
    </row>
    <row r="196" spans="1:273">
      <c r="A196" s="15" t="s">
        <v>610</v>
      </c>
      <c r="B196" s="39" t="s">
        <v>611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35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36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37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38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14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18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19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21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22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 t="shared" si="139"/>
        <v>24713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  <c r="JJ196" s="36">
        <v>3156</v>
      </c>
      <c r="JK196" s="36">
        <v>2969</v>
      </c>
      <c r="JL196" s="36">
        <v>2408</v>
      </c>
      <c r="JM196" s="36">
        <v>2875</v>
      </c>
    </row>
    <row r="197" spans="1:273">
      <c r="A197" s="15" t="s">
        <v>612</v>
      </c>
      <c r="B197" s="39" t="s">
        <v>613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35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36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37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38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40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18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19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21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22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 t="shared" si="139"/>
        <v>2161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  <c r="JJ197" s="36">
        <v>263</v>
      </c>
      <c r="JK197" s="36">
        <v>197</v>
      </c>
      <c r="JL197" s="36">
        <v>269</v>
      </c>
      <c r="JM197" s="36">
        <v>284</v>
      </c>
    </row>
    <row r="198" spans="1:273">
      <c r="A198" s="15" t="s">
        <v>614</v>
      </c>
      <c r="B198" s="39" t="s">
        <v>615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35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36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37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38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40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18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19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21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22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 t="shared" si="139"/>
        <v>178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  <c r="JJ198" s="36">
        <v>12</v>
      </c>
      <c r="JK198" s="36">
        <v>9</v>
      </c>
      <c r="JL198" s="36">
        <v>31</v>
      </c>
      <c r="JM198" s="36">
        <v>29</v>
      </c>
    </row>
    <row r="199" spans="1:273">
      <c r="A199" s="15" t="s">
        <v>616</v>
      </c>
      <c r="B199" s="39" t="s">
        <v>617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35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36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37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38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40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41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42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21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/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1079</v>
      </c>
      <c r="JD199" s="16">
        <f t="shared" si="139"/>
        <v>26</v>
      </c>
      <c r="JE199" s="133" t="s">
        <v>1079</v>
      </c>
      <c r="JF199" s="133">
        <v>1</v>
      </c>
      <c r="JG199" s="36">
        <v>1</v>
      </c>
      <c r="JH199" s="36">
        <v>2</v>
      </c>
      <c r="JI199" s="36">
        <v>3</v>
      </c>
      <c r="JJ199" s="36">
        <v>4</v>
      </c>
      <c r="JK199" s="36">
        <v>1</v>
      </c>
      <c r="JL199" s="36">
        <v>10</v>
      </c>
      <c r="JM199" s="36">
        <v>4</v>
      </c>
    </row>
    <row r="200" spans="1:273">
      <c r="A200" s="15" t="s">
        <v>618</v>
      </c>
      <c r="B200" s="39" t="s">
        <v>619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35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36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37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38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40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41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42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21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22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 t="shared" si="139"/>
        <v>121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  <c r="JJ200" s="36">
        <v>22</v>
      </c>
      <c r="JK200" s="36">
        <v>24</v>
      </c>
      <c r="JL200" s="36">
        <v>6</v>
      </c>
      <c r="JM200" s="36">
        <v>15</v>
      </c>
    </row>
    <row r="201" spans="1:273">
      <c r="A201" s="15" t="s">
        <v>620</v>
      </c>
      <c r="B201" s="39" t="s">
        <v>621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35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36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37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38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40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41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42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21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22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 t="shared" si="139"/>
        <v>187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  <c r="JJ201" s="36">
        <v>15</v>
      </c>
      <c r="JK201" s="36">
        <v>4</v>
      </c>
      <c r="JL201" s="36">
        <v>2</v>
      </c>
      <c r="JM201" s="36">
        <v>19</v>
      </c>
    </row>
    <row r="202" spans="1:273">
      <c r="A202" s="15" t="s">
        <v>622</v>
      </c>
      <c r="B202" s="39" t="s">
        <v>623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35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36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37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38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40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41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42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1079</v>
      </c>
      <c r="JA202" s="122" t="s">
        <v>1079</v>
      </c>
      <c r="JB202" s="133" t="s">
        <v>1079</v>
      </c>
      <c r="JC202" s="133" t="s">
        <v>1079</v>
      </c>
      <c r="JD202" s="16"/>
      <c r="JE202" s="133" t="s">
        <v>1079</v>
      </c>
      <c r="JF202" s="133" t="s">
        <v>1079</v>
      </c>
      <c r="JG202" s="36" t="s">
        <v>1079</v>
      </c>
      <c r="JH202" s="36" t="s">
        <v>1079</v>
      </c>
      <c r="JI202" s="36" t="s">
        <v>1079</v>
      </c>
      <c r="JJ202" s="36" t="s">
        <v>1079</v>
      </c>
      <c r="JK202" s="36" t="s">
        <v>1079</v>
      </c>
      <c r="JL202" s="36" t="s">
        <v>1079</v>
      </c>
      <c r="JM202" s="36" t="s">
        <v>1079</v>
      </c>
    </row>
    <row r="203" spans="1:273">
      <c r="A203" s="15" t="s">
        <v>624</v>
      </c>
      <c r="B203" s="39" t="s">
        <v>625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35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36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37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38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40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41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42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43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22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>SUM(JE203:JM203)</f>
        <v>243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  <c r="JJ203" s="36">
        <v>25</v>
      </c>
      <c r="JK203" s="36">
        <v>38</v>
      </c>
      <c r="JL203" s="36">
        <v>20</v>
      </c>
      <c r="JM203" s="36">
        <v>30</v>
      </c>
    </row>
    <row r="204" spans="1:273">
      <c r="A204" s="15" t="s">
        <v>626</v>
      </c>
      <c r="B204" s="39" t="s">
        <v>627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35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36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37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38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40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41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42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43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144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>SUM(JE204:JM204)</f>
        <v>785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  <c r="JJ204" s="36">
        <v>126</v>
      </c>
      <c r="JK204" s="36">
        <v>79</v>
      </c>
      <c r="JL204" s="36">
        <v>93</v>
      </c>
      <c r="JM204" s="36">
        <v>90</v>
      </c>
    </row>
    <row r="205" spans="1:273">
      <c r="A205" s="15" t="s">
        <v>628</v>
      </c>
      <c r="B205" s="39" t="s">
        <v>629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35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36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37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38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40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41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42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43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44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>SUM(JE205:JM205)</f>
        <v>106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  <c r="JJ205" s="36">
        <v>18</v>
      </c>
      <c r="JK205" s="36">
        <v>8</v>
      </c>
      <c r="JL205" s="36">
        <v>5</v>
      </c>
      <c r="JM205" s="36">
        <v>20</v>
      </c>
    </row>
    <row r="206" spans="1:273">
      <c r="A206" s="15" t="s">
        <v>630</v>
      </c>
      <c r="B206" s="39" t="s">
        <v>631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35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36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37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38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40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41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42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43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44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>SUM(JE206:JM206)</f>
        <v>242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  <c r="JJ206" s="36">
        <v>48</v>
      </c>
      <c r="JK206" s="36">
        <v>32</v>
      </c>
      <c r="JL206" s="36">
        <v>26</v>
      </c>
      <c r="JM206" s="36">
        <v>45</v>
      </c>
    </row>
    <row r="207" spans="1:273">
      <c r="A207" s="15" t="s">
        <v>632</v>
      </c>
      <c r="B207" s="39" t="s">
        <v>633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35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36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37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38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40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42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1079</v>
      </c>
      <c r="JA207" s="122" t="s">
        <v>1079</v>
      </c>
      <c r="JB207" s="133" t="s">
        <v>1079</v>
      </c>
      <c r="JC207" s="133" t="s">
        <v>1079</v>
      </c>
      <c r="JD207" s="16"/>
      <c r="JE207" s="133" t="s">
        <v>1079</v>
      </c>
      <c r="JF207" s="133" t="s">
        <v>1079</v>
      </c>
      <c r="JG207" s="36" t="s">
        <v>1079</v>
      </c>
      <c r="JH207" s="36" t="s">
        <v>1079</v>
      </c>
      <c r="JI207" s="36" t="s">
        <v>1079</v>
      </c>
      <c r="JJ207" s="36" t="s">
        <v>1079</v>
      </c>
      <c r="JK207" s="36" t="s">
        <v>1079</v>
      </c>
      <c r="JL207" s="36" t="s">
        <v>1079</v>
      </c>
      <c r="JM207" s="36" t="s">
        <v>1079</v>
      </c>
    </row>
    <row r="208" spans="1:273">
      <c r="A208" s="50" t="s">
        <v>634</v>
      </c>
      <c r="B208" s="39" t="s">
        <v>635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35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36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37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38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40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41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42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43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1079</v>
      </c>
      <c r="JA208" s="122" t="s">
        <v>1079</v>
      </c>
      <c r="JB208" s="133" t="s">
        <v>1079</v>
      </c>
      <c r="JC208" s="133" t="s">
        <v>1079</v>
      </c>
      <c r="JD208" s="16"/>
      <c r="JE208" s="133" t="s">
        <v>1079</v>
      </c>
      <c r="JF208" s="133" t="s">
        <v>1079</v>
      </c>
      <c r="JG208" s="36" t="s">
        <v>1079</v>
      </c>
      <c r="JH208" s="36" t="s">
        <v>1079</v>
      </c>
      <c r="JI208" s="36" t="s">
        <v>1079</v>
      </c>
      <c r="JJ208" s="36" t="s">
        <v>1079</v>
      </c>
      <c r="JK208" s="36" t="s">
        <v>1079</v>
      </c>
      <c r="JL208" s="36" t="s">
        <v>1079</v>
      </c>
      <c r="JM208" s="36" t="s">
        <v>1079</v>
      </c>
    </row>
    <row r="209" spans="1:273">
      <c r="A209" s="15" t="s">
        <v>636</v>
      </c>
      <c r="B209" s="39" t="s">
        <v>637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35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36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37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38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40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41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42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43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44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>SUM(JE209:JM209)</f>
        <v>254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  <c r="JJ209" s="36">
        <v>38</v>
      </c>
      <c r="JK209" s="36">
        <v>39</v>
      </c>
      <c r="JL209" s="36">
        <v>19</v>
      </c>
      <c r="JM209" s="36">
        <v>4</v>
      </c>
    </row>
    <row r="210" spans="1:273">
      <c r="A210" s="15" t="s">
        <v>638</v>
      </c>
      <c r="B210" s="39" t="s">
        <v>639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35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36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37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38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40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41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42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43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1079</v>
      </c>
      <c r="JA210" s="122" t="s">
        <v>1079</v>
      </c>
      <c r="JB210" s="133" t="s">
        <v>1079</v>
      </c>
      <c r="JC210" s="133" t="s">
        <v>1079</v>
      </c>
      <c r="JD210" s="16"/>
      <c r="JE210" s="133" t="s">
        <v>1079</v>
      </c>
      <c r="JF210" s="133" t="s">
        <v>1079</v>
      </c>
      <c r="JG210" s="36" t="s">
        <v>1079</v>
      </c>
      <c r="JH210" s="36" t="s">
        <v>1079</v>
      </c>
      <c r="JI210" s="36" t="s">
        <v>1079</v>
      </c>
      <c r="JJ210" s="36" t="s">
        <v>1079</v>
      </c>
      <c r="JK210" s="36" t="s">
        <v>1079</v>
      </c>
      <c r="JL210" s="36" t="s">
        <v>1079</v>
      </c>
      <c r="JM210" s="36" t="s">
        <v>1079</v>
      </c>
    </row>
    <row r="211" spans="1:273">
      <c r="A211" s="15" t="s">
        <v>640</v>
      </c>
      <c r="B211" s="39" t="s">
        <v>641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35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36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37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38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40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41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42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43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1079</v>
      </c>
      <c r="JA211" s="122" t="s">
        <v>1079</v>
      </c>
      <c r="JB211" s="133" t="s">
        <v>1079</v>
      </c>
      <c r="JC211" s="133" t="s">
        <v>1079</v>
      </c>
      <c r="JD211" s="16"/>
      <c r="JE211" s="133" t="s">
        <v>1079</v>
      </c>
      <c r="JF211" s="133" t="s">
        <v>1079</v>
      </c>
      <c r="JG211" s="36" t="s">
        <v>1079</v>
      </c>
      <c r="JH211" s="36" t="s">
        <v>1079</v>
      </c>
      <c r="JI211" s="36" t="s">
        <v>1079</v>
      </c>
      <c r="JJ211" s="36" t="s">
        <v>1079</v>
      </c>
      <c r="JK211" s="36" t="s">
        <v>1079</v>
      </c>
      <c r="JL211" s="36" t="s">
        <v>1079</v>
      </c>
      <c r="JM211" s="36" t="s">
        <v>1079</v>
      </c>
    </row>
    <row r="212" spans="1:273">
      <c r="A212" s="15" t="s">
        <v>642</v>
      </c>
      <c r="B212" s="39" t="s">
        <v>643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35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36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37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38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40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41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42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43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44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>SUM(JE212:JM212)</f>
        <v>103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  <c r="JJ212" s="36">
        <v>21</v>
      </c>
      <c r="JK212" s="36">
        <v>11</v>
      </c>
      <c r="JL212" s="36">
        <v>5</v>
      </c>
      <c r="JM212" s="36">
        <v>11</v>
      </c>
    </row>
    <row r="213" spans="1:273">
      <c r="A213" s="15" t="s">
        <v>644</v>
      </c>
      <c r="B213" s="39" t="s">
        <v>645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35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36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37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38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40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41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42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43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44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>SUM(JE213:JM213)</f>
        <v>123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  <c r="JJ213" s="36">
        <v>26</v>
      </c>
      <c r="JK213" s="36">
        <v>14</v>
      </c>
      <c r="JL213" s="36">
        <v>14</v>
      </c>
      <c r="JM213" s="36">
        <v>8</v>
      </c>
    </row>
    <row r="214" spans="1:273">
      <c r="A214" s="15" t="s">
        <v>646</v>
      </c>
      <c r="B214" s="39" t="s">
        <v>647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35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36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37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38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40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42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1079</v>
      </c>
      <c r="JA214" s="122" t="s">
        <v>1079</v>
      </c>
      <c r="JB214" s="133" t="s">
        <v>1079</v>
      </c>
      <c r="JC214" s="133" t="s">
        <v>1079</v>
      </c>
      <c r="JD214" s="16"/>
      <c r="JE214" s="133" t="s">
        <v>1079</v>
      </c>
      <c r="JF214" s="133" t="s">
        <v>1079</v>
      </c>
      <c r="JG214" s="36" t="s">
        <v>1079</v>
      </c>
      <c r="JH214" s="36" t="s">
        <v>1079</v>
      </c>
      <c r="JI214" s="36" t="s">
        <v>1079</v>
      </c>
      <c r="JJ214" s="36" t="s">
        <v>1079</v>
      </c>
      <c r="JK214" s="36" t="s">
        <v>1079</v>
      </c>
      <c r="JL214" s="36" t="s">
        <v>1079</v>
      </c>
      <c r="JM214" s="36" t="s">
        <v>1079</v>
      </c>
    </row>
    <row r="215" spans="1:273">
      <c r="A215" s="15" t="s">
        <v>648</v>
      </c>
      <c r="B215" s="39" t="s">
        <v>649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35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36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37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38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40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42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1079</v>
      </c>
      <c r="JA215" s="122" t="s">
        <v>1079</v>
      </c>
      <c r="JB215" s="133" t="s">
        <v>1079</v>
      </c>
      <c r="JC215" s="133" t="s">
        <v>1079</v>
      </c>
      <c r="JD215" s="16"/>
      <c r="JE215" s="133" t="s">
        <v>1079</v>
      </c>
      <c r="JF215" s="133" t="s">
        <v>1079</v>
      </c>
      <c r="JG215" s="36" t="s">
        <v>1079</v>
      </c>
      <c r="JH215" s="36" t="s">
        <v>1079</v>
      </c>
      <c r="JI215" s="36" t="s">
        <v>1079</v>
      </c>
      <c r="JJ215" s="36" t="s">
        <v>1079</v>
      </c>
      <c r="JK215" s="36" t="s">
        <v>1079</v>
      </c>
      <c r="JL215" s="36" t="s">
        <v>1079</v>
      </c>
      <c r="JM215" s="36" t="s">
        <v>1079</v>
      </c>
    </row>
    <row r="216" spans="1:273">
      <c r="A216" s="15" t="s">
        <v>650</v>
      </c>
      <c r="B216" s="39" t="s">
        <v>651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35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36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37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38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40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42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1079</v>
      </c>
      <c r="JA216" s="122" t="s">
        <v>1079</v>
      </c>
      <c r="JB216" s="133" t="s">
        <v>1079</v>
      </c>
      <c r="JC216" s="133" t="s">
        <v>1079</v>
      </c>
      <c r="JD216" s="16"/>
      <c r="JE216" s="133" t="s">
        <v>1079</v>
      </c>
      <c r="JF216" s="133" t="s">
        <v>1079</v>
      </c>
      <c r="JG216" s="36" t="s">
        <v>1079</v>
      </c>
      <c r="JH216" s="36" t="s">
        <v>1079</v>
      </c>
      <c r="JI216" s="36" t="s">
        <v>1079</v>
      </c>
      <c r="JJ216" s="36" t="s">
        <v>1079</v>
      </c>
      <c r="JK216" s="36" t="s">
        <v>1079</v>
      </c>
      <c r="JL216" s="36" t="s">
        <v>1079</v>
      </c>
      <c r="JM216" s="36" t="s">
        <v>1079</v>
      </c>
    </row>
    <row r="217" spans="1:273">
      <c r="A217" s="15" t="s">
        <v>652</v>
      </c>
      <c r="B217" s="39" t="s">
        <v>653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35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36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37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38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40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42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1079</v>
      </c>
      <c r="JA217" s="122" t="s">
        <v>1079</v>
      </c>
      <c r="JB217" s="133" t="s">
        <v>1079</v>
      </c>
      <c r="JC217" s="133" t="s">
        <v>1079</v>
      </c>
      <c r="JD217" s="16"/>
      <c r="JE217" s="133" t="s">
        <v>1079</v>
      </c>
      <c r="JF217" s="133" t="s">
        <v>1079</v>
      </c>
      <c r="JG217" s="36" t="s">
        <v>1079</v>
      </c>
      <c r="JH217" s="36" t="s">
        <v>1079</v>
      </c>
      <c r="JI217" s="36" t="s">
        <v>1079</v>
      </c>
      <c r="JJ217" s="36" t="s">
        <v>1079</v>
      </c>
      <c r="JK217" s="36" t="s">
        <v>1079</v>
      </c>
      <c r="JL217" s="36" t="s">
        <v>1079</v>
      </c>
      <c r="JM217" s="36" t="s">
        <v>1079</v>
      </c>
    </row>
    <row r="218" spans="1:273">
      <c r="A218" s="15" t="s">
        <v>654</v>
      </c>
      <c r="B218" s="39" t="s">
        <v>655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35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36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37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38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40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42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1079</v>
      </c>
      <c r="JA218" s="122" t="s">
        <v>1079</v>
      </c>
      <c r="JB218" s="133" t="s">
        <v>1079</v>
      </c>
      <c r="JC218" s="133" t="s">
        <v>1079</v>
      </c>
      <c r="JD218" s="16"/>
      <c r="JE218" s="133" t="s">
        <v>1079</v>
      </c>
      <c r="JF218" s="133" t="s">
        <v>1079</v>
      </c>
      <c r="JG218" s="36" t="s">
        <v>1079</v>
      </c>
      <c r="JH218" s="36" t="s">
        <v>1079</v>
      </c>
      <c r="JI218" s="36" t="s">
        <v>1079</v>
      </c>
      <c r="JJ218" s="36" t="s">
        <v>1079</v>
      </c>
      <c r="JK218" s="36" t="s">
        <v>1079</v>
      </c>
      <c r="JL218" s="36" t="s">
        <v>1079</v>
      </c>
      <c r="JM218" s="36" t="s">
        <v>1079</v>
      </c>
    </row>
    <row r="219" spans="1:273">
      <c r="A219" s="15" t="s">
        <v>656</v>
      </c>
      <c r="B219" s="39" t="s">
        <v>657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35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36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37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38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40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42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1079</v>
      </c>
      <c r="JA219" s="122" t="s">
        <v>1079</v>
      </c>
      <c r="JB219" s="133" t="s">
        <v>1079</v>
      </c>
      <c r="JC219" s="133" t="s">
        <v>1079</v>
      </c>
      <c r="JD219" s="16"/>
      <c r="JE219" s="133" t="s">
        <v>1079</v>
      </c>
      <c r="JF219" s="133" t="s">
        <v>1079</v>
      </c>
      <c r="JG219" s="36" t="s">
        <v>1079</v>
      </c>
      <c r="JH219" s="36" t="s">
        <v>1079</v>
      </c>
      <c r="JI219" s="36" t="s">
        <v>1079</v>
      </c>
      <c r="JJ219" s="36" t="s">
        <v>1079</v>
      </c>
      <c r="JK219" s="36" t="s">
        <v>1079</v>
      </c>
      <c r="JL219" s="36" t="s">
        <v>1079</v>
      </c>
      <c r="JM219" s="36" t="s">
        <v>1079</v>
      </c>
    </row>
    <row r="220" spans="1:273">
      <c r="A220" s="15" t="s">
        <v>658</v>
      </c>
      <c r="B220" s="39" t="s">
        <v>659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35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36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37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38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40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42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1079</v>
      </c>
      <c r="JA220" s="122" t="s">
        <v>1079</v>
      </c>
      <c r="JB220" s="133" t="s">
        <v>1079</v>
      </c>
      <c r="JC220" s="133" t="s">
        <v>1079</v>
      </c>
      <c r="JD220" s="16"/>
      <c r="JE220" s="133" t="s">
        <v>1079</v>
      </c>
      <c r="JF220" s="133" t="s">
        <v>1079</v>
      </c>
      <c r="JG220" s="36" t="s">
        <v>1079</v>
      </c>
      <c r="JH220" s="36" t="s">
        <v>1079</v>
      </c>
      <c r="JI220" s="36" t="s">
        <v>1079</v>
      </c>
      <c r="JJ220" s="36" t="s">
        <v>1079</v>
      </c>
      <c r="JK220" s="36" t="s">
        <v>1079</v>
      </c>
      <c r="JL220" s="36" t="s">
        <v>1079</v>
      </c>
      <c r="JM220" s="36" t="s">
        <v>1079</v>
      </c>
    </row>
    <row r="221" spans="1:273">
      <c r="A221" s="15" t="s">
        <v>660</v>
      </c>
      <c r="B221" s="39" t="s">
        <v>661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35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36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37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38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40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42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1079</v>
      </c>
      <c r="JA221" s="122" t="s">
        <v>1079</v>
      </c>
      <c r="JB221" s="133" t="s">
        <v>1079</v>
      </c>
      <c r="JC221" s="133" t="s">
        <v>1079</v>
      </c>
      <c r="JD221" s="16">
        <f>SUM(JE221:JM221)</f>
        <v>3</v>
      </c>
      <c r="JE221" s="133" t="s">
        <v>1079</v>
      </c>
      <c r="JF221" s="133" t="s">
        <v>1079</v>
      </c>
      <c r="JG221" s="36" t="s">
        <v>1079</v>
      </c>
      <c r="JH221" s="36" t="s">
        <v>1079</v>
      </c>
      <c r="JI221" s="36">
        <v>3</v>
      </c>
      <c r="JJ221" s="36" t="s">
        <v>1079</v>
      </c>
      <c r="JK221" s="36" t="s">
        <v>1079</v>
      </c>
      <c r="JL221" s="36" t="s">
        <v>1079</v>
      </c>
      <c r="JM221" s="36" t="s">
        <v>1079</v>
      </c>
    </row>
    <row r="222" spans="1:273">
      <c r="A222" s="64" t="s">
        <v>662</v>
      </c>
      <c r="B222" s="39" t="s">
        <v>663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35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36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37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38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40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42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1079</v>
      </c>
      <c r="JA222" s="122" t="s">
        <v>1079</v>
      </c>
      <c r="JB222" s="133" t="s">
        <v>1079</v>
      </c>
      <c r="JC222" s="133" t="s">
        <v>1079</v>
      </c>
      <c r="JD222" s="16"/>
      <c r="JE222" s="133" t="s">
        <v>1079</v>
      </c>
      <c r="JF222" s="133" t="s">
        <v>1079</v>
      </c>
      <c r="JG222" s="36" t="s">
        <v>1079</v>
      </c>
      <c r="JH222" s="36" t="s">
        <v>1079</v>
      </c>
      <c r="JI222" s="36" t="s">
        <v>1079</v>
      </c>
      <c r="JJ222" s="36" t="s">
        <v>1079</v>
      </c>
      <c r="JK222" s="36" t="s">
        <v>1079</v>
      </c>
      <c r="JL222" s="36" t="s">
        <v>1079</v>
      </c>
      <c r="JM222" s="36" t="s">
        <v>1079</v>
      </c>
    </row>
    <row r="223" spans="1:273">
      <c r="A223" s="64" t="s">
        <v>664</v>
      </c>
      <c r="B223" s="39" t="s">
        <v>665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35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36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37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38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40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42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1079</v>
      </c>
      <c r="JA223" s="122" t="s">
        <v>1079</v>
      </c>
      <c r="JB223" s="133" t="s">
        <v>1079</v>
      </c>
      <c r="JC223" s="133" t="s">
        <v>1079</v>
      </c>
      <c r="JD223" s="16">
        <f>SUM(JE223:JM223)</f>
        <v>1</v>
      </c>
      <c r="JE223" s="133" t="s">
        <v>1079</v>
      </c>
      <c r="JF223" s="133" t="s">
        <v>1079</v>
      </c>
      <c r="JG223" s="36">
        <v>1</v>
      </c>
      <c r="JH223" s="36" t="s">
        <v>1079</v>
      </c>
      <c r="JI223" s="36" t="s">
        <v>1079</v>
      </c>
      <c r="JJ223" s="36" t="s">
        <v>1079</v>
      </c>
      <c r="JK223" s="36" t="s">
        <v>1079</v>
      </c>
      <c r="JL223" s="36" t="s">
        <v>1079</v>
      </c>
      <c r="JM223" s="36" t="s">
        <v>1079</v>
      </c>
    </row>
    <row r="224" spans="1:273">
      <c r="A224" s="15" t="s">
        <v>321</v>
      </c>
      <c r="B224" s="39" t="s">
        <v>666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35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36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37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38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40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42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1079</v>
      </c>
      <c r="JA224" s="122" t="s">
        <v>1079</v>
      </c>
      <c r="JB224" s="133" t="s">
        <v>1079</v>
      </c>
      <c r="JC224" s="133" t="s">
        <v>1079</v>
      </c>
      <c r="JD224" s="16"/>
      <c r="JE224" s="133" t="s">
        <v>1079</v>
      </c>
      <c r="JF224" s="133" t="s">
        <v>1079</v>
      </c>
      <c r="JG224" s="36" t="s">
        <v>1079</v>
      </c>
      <c r="JH224" s="36" t="s">
        <v>1079</v>
      </c>
      <c r="JI224" s="36" t="s">
        <v>1079</v>
      </c>
      <c r="JJ224" s="36" t="s">
        <v>1079</v>
      </c>
      <c r="JK224" s="36" t="s">
        <v>1079</v>
      </c>
      <c r="JL224" s="36" t="s">
        <v>1079</v>
      </c>
      <c r="JM224" s="36" t="s">
        <v>1079</v>
      </c>
    </row>
    <row r="225" spans="1:274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42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1079</v>
      </c>
      <c r="JA225" s="122" t="s">
        <v>1079</v>
      </c>
      <c r="JB225" s="133" t="s">
        <v>1079</v>
      </c>
      <c r="JC225" s="133" t="s">
        <v>1079</v>
      </c>
      <c r="JD225" s="16"/>
      <c r="JE225" s="133" t="s">
        <v>1079</v>
      </c>
      <c r="JF225" s="133" t="s">
        <v>1079</v>
      </c>
      <c r="JG225" s="36"/>
      <c r="JH225" s="36"/>
      <c r="JI225" s="36"/>
      <c r="JJ225" s="36"/>
      <c r="JK225" s="36"/>
      <c r="JL225" s="36"/>
      <c r="JM225" s="36"/>
    </row>
    <row r="226" spans="1:274" ht="17.25" thickBot="1">
      <c r="A226" s="9" t="s">
        <v>667</v>
      </c>
      <c r="B226" s="9" t="s">
        <v>668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45">SUM(EI228:EI289)</f>
        <v>1852</v>
      </c>
      <c r="EJ226" s="10">
        <f t="shared" si="145"/>
        <v>2214</v>
      </c>
      <c r="EK226" s="10">
        <f t="shared" si="145"/>
        <v>2115</v>
      </c>
      <c r="EL226" s="10">
        <f t="shared" si="145"/>
        <v>2422</v>
      </c>
      <c r="EM226" s="10">
        <f t="shared" si="145"/>
        <v>1986</v>
      </c>
      <c r="EN226" s="10">
        <f t="shared" si="145"/>
        <v>2808</v>
      </c>
      <c r="EO226" s="10">
        <f t="shared" si="145"/>
        <v>1973</v>
      </c>
      <c r="EP226" s="10">
        <f t="shared" si="145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46">SUM(EU228:EU289)</f>
        <v>2028</v>
      </c>
      <c r="EV226" s="10">
        <f t="shared" si="146"/>
        <v>2231</v>
      </c>
      <c r="EW226" s="10">
        <f t="shared" si="146"/>
        <v>2494</v>
      </c>
      <c r="EX226" s="10">
        <f t="shared" si="146"/>
        <v>2759</v>
      </c>
      <c r="EY226" s="10">
        <f t="shared" si="146"/>
        <v>2470</v>
      </c>
      <c r="EZ226" s="10">
        <f t="shared" si="146"/>
        <v>2370</v>
      </c>
      <c r="FA226" s="10">
        <f t="shared" si="146"/>
        <v>2788</v>
      </c>
      <c r="FB226" s="10">
        <f t="shared" si="146"/>
        <v>2224</v>
      </c>
      <c r="FC226" s="10">
        <f t="shared" si="146"/>
        <v>1749</v>
      </c>
      <c r="FD226" s="9">
        <f>SUM(FE226:FP226)</f>
        <v>28501</v>
      </c>
      <c r="FE226" s="10">
        <f t="shared" ref="FE226:FP226" si="147">SUM(FE228:FE289)</f>
        <v>1934</v>
      </c>
      <c r="FF226" s="10">
        <f t="shared" si="147"/>
        <v>2188</v>
      </c>
      <c r="FG226" s="10">
        <f t="shared" si="147"/>
        <v>2513</v>
      </c>
      <c r="FH226" s="10">
        <f t="shared" si="147"/>
        <v>1993</v>
      </c>
      <c r="FI226" s="10">
        <f t="shared" si="147"/>
        <v>2430</v>
      </c>
      <c r="FJ226" s="10">
        <f t="shared" si="147"/>
        <v>2297</v>
      </c>
      <c r="FK226" s="10">
        <f t="shared" si="147"/>
        <v>2472</v>
      </c>
      <c r="FL226" s="10">
        <f t="shared" si="147"/>
        <v>2933</v>
      </c>
      <c r="FM226" s="10">
        <f t="shared" si="147"/>
        <v>2213</v>
      </c>
      <c r="FN226" s="10">
        <f t="shared" si="147"/>
        <v>3191</v>
      </c>
      <c r="FO226" s="10">
        <f t="shared" si="147"/>
        <v>2522</v>
      </c>
      <c r="FP226" s="10">
        <f t="shared" si="147"/>
        <v>1815</v>
      </c>
      <c r="FQ226" s="9">
        <f>SUM(FR226:GC226)</f>
        <v>33756</v>
      </c>
      <c r="FR226" s="10">
        <f t="shared" ref="FR226:GC226" si="148">SUM(FR228:FR289)</f>
        <v>2138</v>
      </c>
      <c r="FS226" s="10">
        <f t="shared" si="148"/>
        <v>2350</v>
      </c>
      <c r="FT226" s="11">
        <f t="shared" si="148"/>
        <v>3005</v>
      </c>
      <c r="FU226" s="10">
        <f t="shared" si="148"/>
        <v>2561</v>
      </c>
      <c r="FV226" s="10">
        <f t="shared" si="148"/>
        <v>3045</v>
      </c>
      <c r="FW226" s="12">
        <f t="shared" si="148"/>
        <v>2863</v>
      </c>
      <c r="FX226" s="10">
        <f t="shared" si="148"/>
        <v>2798</v>
      </c>
      <c r="FY226" s="12">
        <f t="shared" si="148"/>
        <v>3438</v>
      </c>
      <c r="FZ226" s="10">
        <f t="shared" si="148"/>
        <v>2984</v>
      </c>
      <c r="GA226" s="12">
        <f t="shared" si="148"/>
        <v>3450</v>
      </c>
      <c r="GB226" s="10">
        <f t="shared" si="148"/>
        <v>2915</v>
      </c>
      <c r="GC226" s="10">
        <f t="shared" si="148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49">SUM(GI228:GI289)</f>
        <v>3089</v>
      </c>
      <c r="GJ226" s="10">
        <f t="shared" si="149"/>
        <v>2939</v>
      </c>
      <c r="GK226" s="10">
        <f t="shared" si="149"/>
        <v>2793</v>
      </c>
      <c r="GL226" s="10">
        <f t="shared" si="149"/>
        <v>4022</v>
      </c>
      <c r="GM226" s="10">
        <f t="shared" si="149"/>
        <v>3113</v>
      </c>
      <c r="GN226" s="10">
        <f t="shared" si="149"/>
        <v>4236</v>
      </c>
      <c r="GO226" s="10">
        <f t="shared" si="149"/>
        <v>3477</v>
      </c>
      <c r="GP226" s="10">
        <f t="shared" si="149"/>
        <v>2346</v>
      </c>
      <c r="GQ226" s="9">
        <f t="shared" si="140"/>
        <v>41236</v>
      </c>
      <c r="GR226" s="10">
        <f t="shared" ref="GR226:HC226" si="150">SUM(GR228:GR289)</f>
        <v>2655</v>
      </c>
      <c r="GS226" s="10">
        <f t="shared" si="150"/>
        <v>3170</v>
      </c>
      <c r="GT226" s="10">
        <f t="shared" si="150"/>
        <v>3157</v>
      </c>
      <c r="GU226" s="10">
        <f t="shared" si="150"/>
        <v>3272</v>
      </c>
      <c r="GV226" s="10">
        <f t="shared" si="150"/>
        <v>3438</v>
      </c>
      <c r="GW226" s="10">
        <f t="shared" si="150"/>
        <v>4254</v>
      </c>
      <c r="GX226" s="10">
        <f t="shared" si="150"/>
        <v>3773</v>
      </c>
      <c r="GY226" s="10">
        <f t="shared" si="150"/>
        <v>3725</v>
      </c>
      <c r="GZ226" s="10">
        <f t="shared" si="150"/>
        <v>3911</v>
      </c>
      <c r="HA226" s="10">
        <f t="shared" si="150"/>
        <v>3930</v>
      </c>
      <c r="HB226" s="10">
        <f t="shared" si="150"/>
        <v>3525</v>
      </c>
      <c r="HC226" s="10">
        <f t="shared" si="150"/>
        <v>2426</v>
      </c>
      <c r="HD226" s="9">
        <f t="shared" si="141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42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43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151">SUM(IS228:IS290)</f>
        <v>3718</v>
      </c>
      <c r="IT226" s="9">
        <f t="shared" si="151"/>
        <v>3976</v>
      </c>
      <c r="IU226" s="9">
        <f t="shared" si="151"/>
        <v>3999</v>
      </c>
      <c r="IV226" s="9">
        <f t="shared" si="151"/>
        <v>6338</v>
      </c>
      <c r="IW226" s="9">
        <f t="shared" si="151"/>
        <v>4664</v>
      </c>
      <c r="IX226" s="9">
        <f t="shared" si="151"/>
        <v>5587</v>
      </c>
      <c r="IY226" s="9">
        <f t="shared" si="151"/>
        <v>6413</v>
      </c>
      <c r="IZ226" s="124">
        <f t="shared" si="151"/>
        <v>5537</v>
      </c>
      <c r="JA226" s="127">
        <f t="shared" ref="JA226" si="152">SUM(JA228:JA290)</f>
        <v>5881</v>
      </c>
      <c r="JB226" s="124">
        <f t="shared" ref="JB226:JC226" si="153">SUM(JB228:JB290)</f>
        <v>4544</v>
      </c>
      <c r="JC226" s="124">
        <f t="shared" si="153"/>
        <v>3575</v>
      </c>
      <c r="JD226" s="9">
        <f>SUM(JE226:JM226)</f>
        <v>37660</v>
      </c>
      <c r="JE226" s="9">
        <f>SUM(JE227:JE289)</f>
        <v>3601</v>
      </c>
      <c r="JF226" s="9">
        <f>SUM(JF227:JF289)</f>
        <v>4340</v>
      </c>
      <c r="JG226" s="9">
        <f t="shared" ref="JG226" si="154">SUM(JG228:JG290)</f>
        <v>4243</v>
      </c>
      <c r="JH226" s="9">
        <f t="shared" ref="JH226:JI226" si="155">SUM(JH228:JH290)</f>
        <v>3927</v>
      </c>
      <c r="JI226" s="9">
        <f t="shared" si="155"/>
        <v>3950</v>
      </c>
      <c r="JJ226" s="9">
        <f t="shared" ref="JJ226:JK226" si="156">SUM(JJ228:JJ290)</f>
        <v>3203</v>
      </c>
      <c r="JK226" s="9">
        <f t="shared" si="156"/>
        <v>4188</v>
      </c>
      <c r="JL226" s="9">
        <f t="shared" ref="JL226:JM226" si="157">SUM(JL228:JL290)</f>
        <v>4965</v>
      </c>
      <c r="JM226" s="9">
        <f t="shared" si="157"/>
        <v>5243</v>
      </c>
    </row>
    <row r="227" spans="1:274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42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1079</v>
      </c>
      <c r="JA227" s="122" t="s">
        <v>1079</v>
      </c>
      <c r="JB227" s="133" t="s">
        <v>1079</v>
      </c>
      <c r="JC227" s="133" t="s">
        <v>1079</v>
      </c>
      <c r="JD227" s="16"/>
      <c r="JE227" s="133" t="s">
        <v>1079</v>
      </c>
      <c r="JF227" s="133" t="s">
        <v>1079</v>
      </c>
      <c r="JG227" s="36"/>
      <c r="JH227" s="36"/>
      <c r="JI227" s="36"/>
      <c r="JJ227" s="36"/>
      <c r="JK227" s="36"/>
      <c r="JL227" s="36"/>
      <c r="JM227" s="36"/>
    </row>
    <row r="228" spans="1:274">
      <c r="A228" s="15" t="s">
        <v>669</v>
      </c>
      <c r="B228" s="39" t="s">
        <v>670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58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40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41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42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43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44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 t="shared" ref="JD228:JD251" si="159">SUM(JE228:JM228)</f>
        <v>2470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  <c r="JJ228" s="36">
        <v>290</v>
      </c>
      <c r="JK228" s="36">
        <v>253</v>
      </c>
      <c r="JL228" s="36">
        <v>319</v>
      </c>
      <c r="JM228" s="36">
        <v>512</v>
      </c>
      <c r="JN228"/>
    </row>
    <row r="229" spans="1:274">
      <c r="A229" s="15" t="s">
        <v>671</v>
      </c>
      <c r="B229" s="39" t="s">
        <v>672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58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40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41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42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43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44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 t="shared" si="159"/>
        <v>5630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  <c r="JJ229" s="36">
        <v>441</v>
      </c>
      <c r="JK229" s="36">
        <v>745</v>
      </c>
      <c r="JL229" s="36">
        <v>762</v>
      </c>
      <c r="JM229" s="36">
        <v>726</v>
      </c>
      <c r="JN229"/>
    </row>
    <row r="230" spans="1:274">
      <c r="A230" s="15" t="s">
        <v>673</v>
      </c>
      <c r="B230" s="39" t="s">
        <v>674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58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40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41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42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43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44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 t="shared" si="159"/>
        <v>57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  <c r="JJ230" s="36">
        <v>4</v>
      </c>
      <c r="JK230" s="36">
        <v>10</v>
      </c>
      <c r="JL230" s="36">
        <v>22</v>
      </c>
      <c r="JM230" s="36">
        <v>9</v>
      </c>
      <c r="JN230"/>
    </row>
    <row r="231" spans="1:274">
      <c r="A231" s="15" t="s">
        <v>675</v>
      </c>
      <c r="B231" s="39" t="s">
        <v>676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60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61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62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58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40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41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42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43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44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 t="shared" si="159"/>
        <v>8695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  <c r="JJ231" s="36">
        <v>624</v>
      </c>
      <c r="JK231" s="36">
        <v>843</v>
      </c>
      <c r="JL231" s="36">
        <v>1166</v>
      </c>
      <c r="JM231" s="36">
        <v>981</v>
      </c>
      <c r="JN231"/>
    </row>
    <row r="232" spans="1:274">
      <c r="A232" s="15" t="s">
        <v>677</v>
      </c>
      <c r="B232" s="39" t="s">
        <v>678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60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61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62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58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40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41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42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43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44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 t="shared" si="159"/>
        <v>1345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  <c r="JJ232" s="36">
        <v>128</v>
      </c>
      <c r="JK232" s="36">
        <v>140</v>
      </c>
      <c r="JL232" s="36">
        <v>190</v>
      </c>
      <c r="JM232" s="36">
        <v>171</v>
      </c>
      <c r="JN232"/>
    </row>
    <row r="233" spans="1:274">
      <c r="A233" s="15" t="s">
        <v>679</v>
      </c>
      <c r="B233" s="39" t="s">
        <v>680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60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61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62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58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40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41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42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43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44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 t="shared" si="159"/>
        <v>901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  <c r="JJ233" s="36">
        <v>66</v>
      </c>
      <c r="JK233" s="36">
        <v>127</v>
      </c>
      <c r="JL233" s="36">
        <v>74</v>
      </c>
      <c r="JM233" s="36">
        <v>154</v>
      </c>
      <c r="JN233"/>
    </row>
    <row r="234" spans="1:274">
      <c r="A234" s="15" t="s">
        <v>681</v>
      </c>
      <c r="B234" s="39" t="s">
        <v>682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60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61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62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58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40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41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42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43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44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 t="shared" si="159"/>
        <v>2091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  <c r="JJ234" s="36">
        <v>208</v>
      </c>
      <c r="JK234" s="36">
        <v>238</v>
      </c>
      <c r="JL234" s="36">
        <v>285</v>
      </c>
      <c r="JM234" s="36">
        <v>365</v>
      </c>
      <c r="JN234"/>
    </row>
    <row r="235" spans="1:274">
      <c r="A235" s="15" t="s">
        <v>683</v>
      </c>
      <c r="B235" s="39" t="s">
        <v>684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60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61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62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58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40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41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42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43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44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 t="shared" si="159"/>
        <v>2670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  <c r="JJ235" s="36">
        <v>191</v>
      </c>
      <c r="JK235" s="36">
        <v>297</v>
      </c>
      <c r="JL235" s="36">
        <v>442</v>
      </c>
      <c r="JM235" s="36">
        <v>399</v>
      </c>
      <c r="JN235"/>
    </row>
    <row r="236" spans="1:274">
      <c r="A236" s="15" t="s">
        <v>685</v>
      </c>
      <c r="B236" s="39" t="s">
        <v>686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60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61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62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58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40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41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42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43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44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 t="shared" si="159"/>
        <v>797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  <c r="JJ236" s="36">
        <v>60</v>
      </c>
      <c r="JK236" s="36">
        <v>67</v>
      </c>
      <c r="JL236" s="36">
        <v>101</v>
      </c>
      <c r="JM236" s="36">
        <v>143</v>
      </c>
      <c r="JN236"/>
    </row>
    <row r="237" spans="1:274">
      <c r="A237" s="15" t="s">
        <v>687</v>
      </c>
      <c r="B237" s="39" t="s">
        <v>688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60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61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62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58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40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41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42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43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44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 t="shared" si="159"/>
        <v>1501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  <c r="JJ237" s="36">
        <v>159</v>
      </c>
      <c r="JK237" s="36">
        <v>183</v>
      </c>
      <c r="JL237" s="36">
        <v>249</v>
      </c>
      <c r="JM237" s="36">
        <v>215</v>
      </c>
      <c r="JN237"/>
    </row>
    <row r="238" spans="1:274">
      <c r="A238" s="15" t="s">
        <v>689</v>
      </c>
      <c r="B238" s="39" t="s">
        <v>690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60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61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62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58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40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41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42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43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44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 t="shared" si="159"/>
        <v>988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  <c r="JJ238" s="36">
        <v>60</v>
      </c>
      <c r="JK238" s="36">
        <v>98</v>
      </c>
      <c r="JL238" s="36">
        <v>71</v>
      </c>
      <c r="JM238" s="36">
        <v>79</v>
      </c>
      <c r="JN238"/>
    </row>
    <row r="239" spans="1:274">
      <c r="A239" s="15" t="s">
        <v>691</v>
      </c>
      <c r="B239" s="39" t="s">
        <v>692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60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61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62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58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40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41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42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43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44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 t="shared" si="159"/>
        <v>381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  <c r="JJ239" s="36">
        <v>25</v>
      </c>
      <c r="JK239" s="36">
        <v>52</v>
      </c>
      <c r="JL239" s="36">
        <v>27</v>
      </c>
      <c r="JM239" s="36">
        <v>55</v>
      </c>
      <c r="JN239"/>
    </row>
    <row r="240" spans="1:274">
      <c r="A240" s="15" t="s">
        <v>693</v>
      </c>
      <c r="B240" s="39" t="s">
        <v>694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60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61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62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58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40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41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42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43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44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 t="shared" si="159"/>
        <v>589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  <c r="JJ240" s="36">
        <v>78</v>
      </c>
      <c r="JK240" s="36">
        <v>46</v>
      </c>
      <c r="JL240" s="36">
        <v>98</v>
      </c>
      <c r="JM240" s="36">
        <v>108</v>
      </c>
      <c r="JN240"/>
    </row>
    <row r="241" spans="1:274">
      <c r="A241" s="15" t="s">
        <v>695</v>
      </c>
      <c r="B241" s="39" t="s">
        <v>696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60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61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62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58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40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41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42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43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44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 t="shared" si="159"/>
        <v>892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  <c r="JJ241" s="36">
        <v>117</v>
      </c>
      <c r="JK241" s="36">
        <v>115</v>
      </c>
      <c r="JL241" s="36">
        <v>92</v>
      </c>
      <c r="JM241" s="36">
        <v>125</v>
      </c>
      <c r="JN241"/>
    </row>
    <row r="242" spans="1:274">
      <c r="A242" s="15" t="s">
        <v>697</v>
      </c>
      <c r="B242" s="39" t="s">
        <v>698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60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61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62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58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40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41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42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43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44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 t="shared" si="159"/>
        <v>1833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  <c r="JJ242" s="36">
        <v>132</v>
      </c>
      <c r="JK242" s="36">
        <v>153</v>
      </c>
      <c r="JL242" s="36">
        <v>163</v>
      </c>
      <c r="JM242" s="36">
        <v>196</v>
      </c>
      <c r="JN242"/>
    </row>
    <row r="243" spans="1:274">
      <c r="A243" s="15" t="s">
        <v>699</v>
      </c>
      <c r="B243" s="39" t="s">
        <v>700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60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61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62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58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40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41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42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43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44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 t="shared" si="159"/>
        <v>262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  <c r="JJ243" s="36">
        <v>38</v>
      </c>
      <c r="JK243" s="36">
        <v>24</v>
      </c>
      <c r="JL243" s="36">
        <v>36</v>
      </c>
      <c r="JM243" s="36">
        <v>44</v>
      </c>
      <c r="JN243"/>
    </row>
    <row r="244" spans="1:274">
      <c r="A244" s="15" t="s">
        <v>701</v>
      </c>
      <c r="B244" s="39" t="s">
        <v>702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60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61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62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58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40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41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42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43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44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 t="shared" si="159"/>
        <v>86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  <c r="JJ244" s="36">
        <v>10</v>
      </c>
      <c r="JK244" s="36">
        <v>8</v>
      </c>
      <c r="JL244" s="36">
        <v>15</v>
      </c>
      <c r="JM244" s="36">
        <v>11</v>
      </c>
      <c r="JN244"/>
    </row>
    <row r="245" spans="1:274">
      <c r="A245" s="15" t="s">
        <v>703</v>
      </c>
      <c r="B245" s="39" t="s">
        <v>704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60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61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62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58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40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41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42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43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44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 t="shared" si="159"/>
        <v>142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  <c r="JJ245" s="36">
        <v>26</v>
      </c>
      <c r="JK245" s="36">
        <v>12</v>
      </c>
      <c r="JL245" s="36">
        <v>16</v>
      </c>
      <c r="JM245" s="36">
        <v>17</v>
      </c>
      <c r="JN245"/>
    </row>
    <row r="246" spans="1:274">
      <c r="A246" s="15" t="s">
        <v>705</v>
      </c>
      <c r="B246" s="39" t="s">
        <v>706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60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61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62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58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40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41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42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43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44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1079</v>
      </c>
      <c r="JB246" s="133">
        <v>2</v>
      </c>
      <c r="JC246" s="133">
        <v>1</v>
      </c>
      <c r="JD246" s="16">
        <f t="shared" si="159"/>
        <v>19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  <c r="JJ246" s="36">
        <v>3</v>
      </c>
      <c r="JK246" s="36">
        <v>3</v>
      </c>
      <c r="JL246" s="36">
        <v>3</v>
      </c>
      <c r="JM246" s="36">
        <v>1</v>
      </c>
      <c r="JN246"/>
    </row>
    <row r="247" spans="1:274">
      <c r="A247" s="15" t="s">
        <v>707</v>
      </c>
      <c r="B247" s="39" t="s">
        <v>708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60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61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62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58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40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41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42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43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44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 t="shared" si="159"/>
        <v>1084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  <c r="JJ247" s="36">
        <v>53</v>
      </c>
      <c r="JK247" s="36">
        <v>175</v>
      </c>
      <c r="JL247" s="36">
        <v>143</v>
      </c>
      <c r="JM247" s="36">
        <v>104</v>
      </c>
      <c r="JN247"/>
    </row>
    <row r="248" spans="1:274">
      <c r="A248" s="15" t="s">
        <v>709</v>
      </c>
      <c r="B248" s="39" t="s">
        <v>710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60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61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62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58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40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41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42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43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/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1079</v>
      </c>
      <c r="JD248" s="16">
        <f t="shared" si="159"/>
        <v>10</v>
      </c>
      <c r="JE248" s="133" t="s">
        <v>1079</v>
      </c>
      <c r="JF248" s="133">
        <v>4</v>
      </c>
      <c r="JG248" s="36" t="s">
        <v>1079</v>
      </c>
      <c r="JH248" s="36">
        <v>2</v>
      </c>
      <c r="JI248" s="36" t="s">
        <v>1079</v>
      </c>
      <c r="JJ248" s="36">
        <v>2</v>
      </c>
      <c r="JK248" s="36">
        <v>2</v>
      </c>
      <c r="JL248" s="36">
        <v>0</v>
      </c>
      <c r="JM248" s="36" t="s">
        <v>1079</v>
      </c>
      <c r="JN248"/>
    </row>
    <row r="249" spans="1:274">
      <c r="A249" s="15" t="s">
        <v>711</v>
      </c>
      <c r="B249" s="39" t="s">
        <v>712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60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61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62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58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40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41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42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43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44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 t="shared" si="159"/>
        <v>130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  <c r="JJ249" s="36">
        <v>12</v>
      </c>
      <c r="JK249" s="36">
        <v>16</v>
      </c>
      <c r="JL249" s="36">
        <v>19</v>
      </c>
      <c r="JM249" s="36">
        <v>25</v>
      </c>
      <c r="JN249"/>
    </row>
    <row r="250" spans="1:274">
      <c r="A250" s="50" t="s">
        <v>713</v>
      </c>
      <c r="B250" s="39" t="s">
        <v>714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60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61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62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58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40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41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42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43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44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 t="shared" si="159"/>
        <v>327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  <c r="JJ250" s="36">
        <v>44</v>
      </c>
      <c r="JK250" s="36">
        <v>66</v>
      </c>
      <c r="JL250" s="36">
        <v>35</v>
      </c>
      <c r="JM250" s="36">
        <v>60</v>
      </c>
      <c r="JN250"/>
    </row>
    <row r="251" spans="1:274">
      <c r="A251" s="15" t="s">
        <v>715</v>
      </c>
      <c r="B251" s="39" t="s">
        <v>716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60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61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62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58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40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41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42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43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44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 t="shared" si="159"/>
        <v>509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  <c r="JJ251" s="36">
        <v>44</v>
      </c>
      <c r="JK251" s="36">
        <v>28</v>
      </c>
      <c r="JL251" s="36">
        <v>31</v>
      </c>
      <c r="JM251" s="36">
        <v>104</v>
      </c>
      <c r="JN251"/>
    </row>
    <row r="252" spans="1:274">
      <c r="A252" s="15" t="s">
        <v>717</v>
      </c>
      <c r="B252" s="39" t="s">
        <v>718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60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61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62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58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42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1079</v>
      </c>
      <c r="JA252" s="122" t="s">
        <v>1079</v>
      </c>
      <c r="JB252" s="133" t="s">
        <v>1079</v>
      </c>
      <c r="JC252" s="133" t="s">
        <v>1079</v>
      </c>
      <c r="JD252" s="16"/>
      <c r="JE252" s="133" t="s">
        <v>1079</v>
      </c>
      <c r="JF252" s="133" t="s">
        <v>1079</v>
      </c>
      <c r="JG252" s="36" t="s">
        <v>1079</v>
      </c>
      <c r="JH252" s="36" t="s">
        <v>1079</v>
      </c>
      <c r="JI252" s="36" t="s">
        <v>1079</v>
      </c>
      <c r="JJ252" s="36" t="s">
        <v>1079</v>
      </c>
      <c r="JK252" s="36" t="s">
        <v>1079</v>
      </c>
      <c r="JL252" s="36" t="s">
        <v>1079</v>
      </c>
      <c r="JM252" s="36" t="s">
        <v>1079</v>
      </c>
      <c r="JN252"/>
    </row>
    <row r="253" spans="1:274">
      <c r="A253" s="15" t="s">
        <v>719</v>
      </c>
      <c r="B253" s="39" t="s">
        <v>720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60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61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62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58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40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41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42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43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44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>SUM(JE253:JM253)</f>
        <v>434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  <c r="JJ253" s="36">
        <v>25</v>
      </c>
      <c r="JK253" s="36">
        <v>37</v>
      </c>
      <c r="JL253" s="36">
        <v>55</v>
      </c>
      <c r="JM253" s="36">
        <v>85</v>
      </c>
      <c r="JN253"/>
    </row>
    <row r="254" spans="1:274">
      <c r="A254" s="15" t="s">
        <v>721</v>
      </c>
      <c r="B254" s="39" t="s">
        <v>722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60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61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62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58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40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41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42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43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44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>SUM(JE254:JM254)</f>
        <v>655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  <c r="JJ254" s="36">
        <v>73</v>
      </c>
      <c r="JK254" s="36">
        <v>42</v>
      </c>
      <c r="JL254" s="36">
        <v>103</v>
      </c>
      <c r="JM254" s="36">
        <v>103</v>
      </c>
      <c r="JN254"/>
    </row>
    <row r="255" spans="1:274">
      <c r="A255" s="15" t="s">
        <v>723</v>
      </c>
      <c r="B255" s="39" t="s">
        <v>724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60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61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62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58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40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41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42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43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44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>SUM(JE255:JM255)</f>
        <v>215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  <c r="JJ255" s="36">
        <v>20</v>
      </c>
      <c r="JK255" s="36">
        <v>137</v>
      </c>
      <c r="JL255" s="36">
        <v>4</v>
      </c>
      <c r="JM255" s="36">
        <v>9</v>
      </c>
      <c r="JN255"/>
    </row>
    <row r="256" spans="1:274">
      <c r="A256" s="15" t="s">
        <v>725</v>
      </c>
      <c r="B256" s="39" t="s">
        <v>726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60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61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62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58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42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1079</v>
      </c>
      <c r="JA256" s="122" t="s">
        <v>1079</v>
      </c>
      <c r="JB256" s="133" t="s">
        <v>1079</v>
      </c>
      <c r="JC256" s="133" t="s">
        <v>1079</v>
      </c>
      <c r="JD256" s="16"/>
      <c r="JE256" s="133" t="s">
        <v>1079</v>
      </c>
      <c r="JF256" s="133" t="s">
        <v>1079</v>
      </c>
      <c r="JG256" s="36" t="s">
        <v>1079</v>
      </c>
      <c r="JH256" s="36" t="s">
        <v>1079</v>
      </c>
      <c r="JI256" s="36" t="s">
        <v>1079</v>
      </c>
      <c r="JJ256" s="36" t="s">
        <v>1079</v>
      </c>
      <c r="JK256" s="36" t="s">
        <v>1079</v>
      </c>
      <c r="JL256" s="36" t="s">
        <v>1079</v>
      </c>
      <c r="JM256" s="36" t="s">
        <v>1079</v>
      </c>
      <c r="JN256"/>
    </row>
    <row r="257" spans="1:274">
      <c r="A257" s="15" t="s">
        <v>727</v>
      </c>
      <c r="B257" s="39" t="s">
        <v>728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60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61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62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58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40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41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42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43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44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1079</v>
      </c>
      <c r="JD257" s="16">
        <f>SUM(JE257:JM257)</f>
        <v>49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  <c r="JJ257" s="36">
        <v>2</v>
      </c>
      <c r="JK257" s="36">
        <v>6</v>
      </c>
      <c r="JL257" s="36">
        <v>14</v>
      </c>
      <c r="JM257" s="36">
        <v>10</v>
      </c>
      <c r="JN257"/>
    </row>
    <row r="258" spans="1:274">
      <c r="A258" s="50" t="s">
        <v>729</v>
      </c>
      <c r="B258" s="39" t="s">
        <v>730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60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61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62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58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40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41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42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43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44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>SUM(JE258:JM258)</f>
        <v>299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  <c r="JJ258" s="36">
        <v>26</v>
      </c>
      <c r="JK258" s="36">
        <v>41</v>
      </c>
      <c r="JL258" s="36">
        <v>83</v>
      </c>
      <c r="JM258" s="36">
        <v>59</v>
      </c>
      <c r="JN258"/>
    </row>
    <row r="259" spans="1:274">
      <c r="A259" s="15" t="s">
        <v>731</v>
      </c>
      <c r="B259" s="39" t="s">
        <v>732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60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61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62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58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40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41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42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43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44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>SUM(JE259:JM259)</f>
        <v>466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  <c r="JJ259" s="36">
        <v>37</v>
      </c>
      <c r="JK259" s="36">
        <v>4</v>
      </c>
      <c r="JL259" s="36">
        <v>28</v>
      </c>
      <c r="JM259" s="36">
        <v>33</v>
      </c>
      <c r="JN259"/>
    </row>
    <row r="260" spans="1:274">
      <c r="A260" s="15" t="s">
        <v>733</v>
      </c>
      <c r="B260" s="39" t="s">
        <v>734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42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1079</v>
      </c>
      <c r="JA260" s="122" t="s">
        <v>1079</v>
      </c>
      <c r="JB260" s="133" t="s">
        <v>1079</v>
      </c>
      <c r="JC260" s="133" t="s">
        <v>1079</v>
      </c>
      <c r="JD260" s="16"/>
      <c r="JE260" s="133" t="s">
        <v>1079</v>
      </c>
      <c r="JF260" s="133" t="s">
        <v>1079</v>
      </c>
      <c r="JG260" s="36" t="s">
        <v>1079</v>
      </c>
      <c r="JH260" s="36" t="s">
        <v>1079</v>
      </c>
      <c r="JI260" s="36" t="s">
        <v>1079</v>
      </c>
      <c r="JJ260" s="36" t="s">
        <v>1079</v>
      </c>
      <c r="JK260" s="36" t="s">
        <v>1079</v>
      </c>
      <c r="JL260" s="36" t="s">
        <v>1079</v>
      </c>
      <c r="JM260" s="36" t="s">
        <v>1079</v>
      </c>
      <c r="JN260"/>
    </row>
    <row r="261" spans="1:274">
      <c r="A261" s="15" t="s">
        <v>735</v>
      </c>
      <c r="B261" s="39" t="s">
        <v>736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60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61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62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63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64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65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42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43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44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 t="shared" ref="JD261:JD277" si="166">SUM(JE261:JM261)</f>
        <v>69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  <c r="JJ261" s="36">
        <v>5</v>
      </c>
      <c r="JK261" s="36">
        <v>14</v>
      </c>
      <c r="JL261" s="36">
        <v>6</v>
      </c>
      <c r="JM261" s="36">
        <v>14</v>
      </c>
      <c r="JN261"/>
    </row>
    <row r="262" spans="1:274">
      <c r="A262" s="15" t="s">
        <v>737</v>
      </c>
      <c r="B262" s="39" t="s">
        <v>738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60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61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62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63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64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65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42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43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44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 t="shared" si="166"/>
        <v>18</v>
      </c>
      <c r="JE262" s="133">
        <v>1</v>
      </c>
      <c r="JF262" s="133">
        <v>4</v>
      </c>
      <c r="JG262" s="36" t="s">
        <v>1079</v>
      </c>
      <c r="JH262" s="36">
        <v>3</v>
      </c>
      <c r="JI262" s="36">
        <v>1</v>
      </c>
      <c r="JJ262" s="36">
        <v>3</v>
      </c>
      <c r="JK262" s="36">
        <v>1</v>
      </c>
      <c r="JL262" s="36">
        <v>4</v>
      </c>
      <c r="JM262" s="36">
        <v>1</v>
      </c>
      <c r="JN262"/>
    </row>
    <row r="263" spans="1:274">
      <c r="A263" s="15" t="s">
        <v>739</v>
      </c>
      <c r="B263" s="39" t="s">
        <v>740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60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61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62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63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64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65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67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43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/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 t="shared" si="166"/>
        <v>58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  <c r="JJ263" s="36">
        <v>7</v>
      </c>
      <c r="JK263" s="36">
        <v>1</v>
      </c>
      <c r="JL263" s="36">
        <v>2</v>
      </c>
      <c r="JM263" s="36">
        <v>22</v>
      </c>
      <c r="JN263"/>
    </row>
    <row r="264" spans="1:274">
      <c r="A264" s="15" t="s">
        <v>741</v>
      </c>
      <c r="B264" s="39" t="s">
        <v>742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60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61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62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63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64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65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67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43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44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 t="shared" si="166"/>
        <v>71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  <c r="JJ264" s="36">
        <v>3</v>
      </c>
      <c r="JK264" s="36">
        <v>4</v>
      </c>
      <c r="JL264" s="36">
        <v>8</v>
      </c>
      <c r="JM264" s="36">
        <v>25</v>
      </c>
      <c r="JN264"/>
    </row>
    <row r="265" spans="1:274">
      <c r="A265" s="15" t="s">
        <v>743</v>
      </c>
      <c r="B265" s="39" t="s">
        <v>744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60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61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62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63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64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65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67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43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44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 t="shared" si="166"/>
        <v>215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  <c r="JJ265" s="36">
        <v>22</v>
      </c>
      <c r="JK265" s="36">
        <v>9</v>
      </c>
      <c r="JL265" s="36">
        <v>19</v>
      </c>
      <c r="JM265" s="36">
        <v>21</v>
      </c>
      <c r="JN265"/>
    </row>
    <row r="266" spans="1:274">
      <c r="A266" s="15" t="s">
        <v>745</v>
      </c>
      <c r="B266" s="39" t="s">
        <v>746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60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61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62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63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64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65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67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43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44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 t="shared" si="166"/>
        <v>42</v>
      </c>
      <c r="JE266" s="133" t="s">
        <v>1079</v>
      </c>
      <c r="JF266" s="133">
        <v>2</v>
      </c>
      <c r="JG266" s="36">
        <v>4</v>
      </c>
      <c r="JH266" s="36">
        <v>5</v>
      </c>
      <c r="JI266" s="36">
        <v>6</v>
      </c>
      <c r="JJ266" s="36">
        <v>11</v>
      </c>
      <c r="JK266" s="36">
        <v>9</v>
      </c>
      <c r="JL266" s="36">
        <v>2</v>
      </c>
      <c r="JM266" s="36">
        <v>3</v>
      </c>
      <c r="JN266"/>
    </row>
    <row r="267" spans="1:274">
      <c r="A267" s="15" t="s">
        <v>747</v>
      </c>
      <c r="B267" s="39" t="s">
        <v>748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60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61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62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63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64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65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67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68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44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 t="shared" si="166"/>
        <v>230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  <c r="JJ267" s="36">
        <v>18</v>
      </c>
      <c r="JK267" s="36">
        <v>29</v>
      </c>
      <c r="JL267" s="36">
        <v>17</v>
      </c>
      <c r="JM267" s="36">
        <v>19</v>
      </c>
      <c r="JN267"/>
    </row>
    <row r="268" spans="1:274">
      <c r="A268" s="15" t="s">
        <v>749</v>
      </c>
      <c r="B268" s="39" t="s">
        <v>750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60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61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62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63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64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65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67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68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/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1079</v>
      </c>
      <c r="JC268" s="133">
        <v>1</v>
      </c>
      <c r="JD268" s="16">
        <f t="shared" si="166"/>
        <v>24</v>
      </c>
      <c r="JE268" s="133"/>
      <c r="JF268" s="133">
        <v>4</v>
      </c>
      <c r="JG268" s="36">
        <v>1</v>
      </c>
      <c r="JH268" s="36">
        <v>3</v>
      </c>
      <c r="JI268" s="36">
        <v>7</v>
      </c>
      <c r="JJ268" s="36">
        <v>1</v>
      </c>
      <c r="JK268" s="36"/>
      <c r="JL268" s="36">
        <v>4</v>
      </c>
      <c r="JM268" s="36">
        <v>4</v>
      </c>
      <c r="JN268"/>
    </row>
    <row r="269" spans="1:274">
      <c r="A269" s="15" t="s">
        <v>751</v>
      </c>
      <c r="B269" s="39" t="s">
        <v>752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60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61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62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63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64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65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67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68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/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1079</v>
      </c>
      <c r="JD269" s="16">
        <f t="shared" si="166"/>
        <v>18</v>
      </c>
      <c r="JE269" s="133">
        <v>1</v>
      </c>
      <c r="JF269" s="133">
        <v>3</v>
      </c>
      <c r="JG269" s="36" t="s">
        <v>1079</v>
      </c>
      <c r="JH269" s="36">
        <v>3</v>
      </c>
      <c r="JI269" s="36" t="s">
        <v>1079</v>
      </c>
      <c r="JJ269" s="36">
        <v>2</v>
      </c>
      <c r="JK269" s="36" t="s">
        <v>1079</v>
      </c>
      <c r="JL269" s="36">
        <v>1</v>
      </c>
      <c r="JM269" s="36">
        <v>8</v>
      </c>
      <c r="JN269"/>
    </row>
    <row r="270" spans="1:274">
      <c r="A270" s="15" t="s">
        <v>753</v>
      </c>
      <c r="B270" s="39" t="s">
        <v>805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60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61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62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63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64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65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67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68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169">SUM(IR270:JC270)</f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1079</v>
      </c>
      <c r="JC270" s="133" t="s">
        <v>1079</v>
      </c>
      <c r="JD270" s="16">
        <f t="shared" si="166"/>
        <v>18</v>
      </c>
      <c r="JE270" s="133" t="s">
        <v>1079</v>
      </c>
      <c r="JF270" s="133">
        <v>3</v>
      </c>
      <c r="JG270" s="36" t="s">
        <v>1079</v>
      </c>
      <c r="JH270" s="36">
        <v>1</v>
      </c>
      <c r="JI270" s="36">
        <v>1</v>
      </c>
      <c r="JJ270" s="36">
        <v>0</v>
      </c>
      <c r="JK270" s="36">
        <v>1</v>
      </c>
      <c r="JL270" s="36">
        <v>8</v>
      </c>
      <c r="JM270" s="36">
        <v>4</v>
      </c>
      <c r="JN270"/>
    </row>
    <row r="271" spans="1:274">
      <c r="A271" s="15" t="s">
        <v>754</v>
      </c>
      <c r="B271" s="39" t="s">
        <v>755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60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61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62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63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64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65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67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68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/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1079</v>
      </c>
      <c r="JA271" s="122">
        <v>2</v>
      </c>
      <c r="JB271" s="133" t="s">
        <v>1079</v>
      </c>
      <c r="JC271" s="133" t="s">
        <v>1079</v>
      </c>
      <c r="JD271" s="16">
        <f t="shared" si="166"/>
        <v>14</v>
      </c>
      <c r="JE271" s="133">
        <v>1</v>
      </c>
      <c r="JF271" s="133" t="s">
        <v>1079</v>
      </c>
      <c r="JG271" s="36" t="s">
        <v>1079</v>
      </c>
      <c r="JH271" s="36">
        <v>2</v>
      </c>
      <c r="JI271" s="36" t="s">
        <v>1079</v>
      </c>
      <c r="JJ271" s="36">
        <v>5</v>
      </c>
      <c r="JK271" s="36">
        <v>2</v>
      </c>
      <c r="JL271" s="36">
        <v>1</v>
      </c>
      <c r="JM271" s="36">
        <v>3</v>
      </c>
      <c r="JN271"/>
    </row>
    <row r="272" spans="1:274">
      <c r="A272" s="15" t="s">
        <v>756</v>
      </c>
      <c r="B272" s="39" t="s">
        <v>757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60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61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62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63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64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65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67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68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69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 t="shared" si="166"/>
        <v>92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  <c r="JJ272" s="36">
        <v>11</v>
      </c>
      <c r="JK272" s="36">
        <v>10</v>
      </c>
      <c r="JL272" s="36">
        <v>19</v>
      </c>
      <c r="JM272" s="36">
        <v>26</v>
      </c>
      <c r="JN272"/>
    </row>
    <row r="273" spans="1:274">
      <c r="A273" s="15" t="s">
        <v>758</v>
      </c>
      <c r="B273" s="39" t="s">
        <v>759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60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61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62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63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64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65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67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68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69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 t="shared" si="166"/>
        <v>144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  <c r="JJ273" s="36">
        <v>11</v>
      </c>
      <c r="JK273" s="36">
        <v>6</v>
      </c>
      <c r="JL273" s="36">
        <v>26</v>
      </c>
      <c r="JM273" s="36">
        <v>19</v>
      </c>
      <c r="JN273"/>
    </row>
    <row r="274" spans="1:274">
      <c r="A274" s="15" t="s">
        <v>760</v>
      </c>
      <c r="B274" s="39" t="s">
        <v>761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60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61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62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63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64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65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67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68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69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 t="shared" si="166"/>
        <v>98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  <c r="JJ274" s="36">
        <v>11</v>
      </c>
      <c r="JK274" s="36">
        <v>13</v>
      </c>
      <c r="JL274" s="36">
        <v>7</v>
      </c>
      <c r="JM274" s="36">
        <v>17</v>
      </c>
      <c r="JN274"/>
    </row>
    <row r="275" spans="1:274">
      <c r="A275" s="15" t="s">
        <v>762</v>
      </c>
      <c r="B275" s="39" t="s">
        <v>763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60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61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62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63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64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65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67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68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69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1079</v>
      </c>
      <c r="JC275" s="133">
        <v>3</v>
      </c>
      <c r="JD275" s="16">
        <f t="shared" si="166"/>
        <v>32</v>
      </c>
      <c r="JE275" s="133">
        <v>3</v>
      </c>
      <c r="JF275" s="133" t="s">
        <v>1079</v>
      </c>
      <c r="JG275" s="36">
        <v>3</v>
      </c>
      <c r="JH275" s="36">
        <v>2</v>
      </c>
      <c r="JI275" s="36">
        <v>5</v>
      </c>
      <c r="JJ275" s="36">
        <v>4</v>
      </c>
      <c r="JK275" s="36">
        <v>7</v>
      </c>
      <c r="JL275" s="36">
        <v>3</v>
      </c>
      <c r="JM275" s="36">
        <v>5</v>
      </c>
      <c r="JN275"/>
    </row>
    <row r="276" spans="1:274">
      <c r="A276" s="15" t="s">
        <v>764</v>
      </c>
      <c r="B276" s="39" t="s">
        <v>765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60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61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62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63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64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65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67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68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69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 t="shared" si="166"/>
        <v>100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  <c r="JJ276" s="36">
        <v>9</v>
      </c>
      <c r="JK276" s="36">
        <v>12</v>
      </c>
      <c r="JL276" s="36">
        <v>8</v>
      </c>
      <c r="JM276" s="36">
        <v>17</v>
      </c>
      <c r="JN276"/>
    </row>
    <row r="277" spans="1:274">
      <c r="A277" s="15" t="s">
        <v>766</v>
      </c>
      <c r="B277" s="39" t="s">
        <v>767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60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61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62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63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64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65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67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68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69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 t="shared" si="166"/>
        <v>114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  <c r="JJ277" s="36">
        <v>10</v>
      </c>
      <c r="JK277" s="36">
        <v>14</v>
      </c>
      <c r="JL277" s="36">
        <v>15</v>
      </c>
      <c r="JM277" s="36">
        <v>13</v>
      </c>
      <c r="JN277"/>
    </row>
    <row r="278" spans="1:274">
      <c r="A278" s="15" t="s">
        <v>768</v>
      </c>
      <c r="B278" s="39" t="s">
        <v>769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60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61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62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63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67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1079</v>
      </c>
      <c r="JA278" s="122" t="s">
        <v>1079</v>
      </c>
      <c r="JB278" s="133" t="s">
        <v>1079</v>
      </c>
      <c r="JC278" s="133" t="s">
        <v>1079</v>
      </c>
      <c r="JD278" s="16"/>
      <c r="JE278" s="133" t="s">
        <v>1079</v>
      </c>
      <c r="JF278" s="133" t="s">
        <v>1079</v>
      </c>
      <c r="JG278" s="36" t="s">
        <v>1079</v>
      </c>
      <c r="JH278" s="36" t="s">
        <v>1079</v>
      </c>
      <c r="JI278" s="36" t="s">
        <v>1079</v>
      </c>
      <c r="JJ278" s="36" t="s">
        <v>1079</v>
      </c>
      <c r="JK278" s="36" t="s">
        <v>1079</v>
      </c>
      <c r="JL278" s="36" t="s">
        <v>1079</v>
      </c>
      <c r="JM278" s="36" t="s">
        <v>1079</v>
      </c>
      <c r="JN278"/>
    </row>
    <row r="279" spans="1:274">
      <c r="A279" s="15" t="s">
        <v>770</v>
      </c>
      <c r="B279" s="39" t="s">
        <v>771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60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61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62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63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64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65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67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68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69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>SUM(JE279:JM279)</f>
        <v>336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  <c r="JJ279" s="36">
        <v>13</v>
      </c>
      <c r="JK279" s="36">
        <v>47</v>
      </c>
      <c r="JL279" s="36">
        <v>113</v>
      </c>
      <c r="JM279" s="36">
        <v>47</v>
      </c>
      <c r="JN279"/>
    </row>
    <row r="280" spans="1:274">
      <c r="A280" s="15" t="s">
        <v>772</v>
      </c>
      <c r="B280" s="39" t="s">
        <v>773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60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61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62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63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64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65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67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68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69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1079</v>
      </c>
      <c r="JC280" s="133">
        <v>10</v>
      </c>
      <c r="JD280" s="16">
        <f>SUM(JE280:JM280)</f>
        <v>49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  <c r="JJ280" s="36">
        <v>7</v>
      </c>
      <c r="JK280" s="36">
        <v>7</v>
      </c>
      <c r="JL280" s="36">
        <v>6</v>
      </c>
      <c r="JM280" s="36">
        <v>4</v>
      </c>
      <c r="JN280"/>
    </row>
    <row r="281" spans="1:274">
      <c r="A281" s="15" t="s">
        <v>774</v>
      </c>
      <c r="B281" s="39" t="s">
        <v>775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60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61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62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63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64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65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67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68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/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1079</v>
      </c>
      <c r="JA281" s="122">
        <v>4</v>
      </c>
      <c r="JB281" s="133" t="s">
        <v>1079</v>
      </c>
      <c r="JC281" s="133" t="s">
        <v>1079</v>
      </c>
      <c r="JD281" s="16">
        <f>SUM(JE281:JM281)</f>
        <v>5</v>
      </c>
      <c r="JE281" s="133" t="s">
        <v>1079</v>
      </c>
      <c r="JF281" s="133">
        <v>1</v>
      </c>
      <c r="JG281" s="36" t="s">
        <v>1079</v>
      </c>
      <c r="JH281" s="36">
        <v>1</v>
      </c>
      <c r="JI281" s="36" t="s">
        <v>1079</v>
      </c>
      <c r="JJ281" s="36">
        <v>2</v>
      </c>
      <c r="JK281" s="36" t="s">
        <v>1079</v>
      </c>
      <c r="JL281" s="36">
        <v>1</v>
      </c>
      <c r="JM281" s="36" t="s">
        <v>1079</v>
      </c>
    </row>
    <row r="282" spans="1:274">
      <c r="A282" s="15" t="s">
        <v>776</v>
      </c>
      <c r="B282" s="39" t="s">
        <v>777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60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61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62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63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64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65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67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68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69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>SUM(JE282:JM282)</f>
        <v>192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  <c r="JJ282" s="36">
        <v>21</v>
      </c>
      <c r="JK282" s="36">
        <v>7</v>
      </c>
      <c r="JL282" s="36">
        <v>29</v>
      </c>
      <c r="JM282" s="36">
        <v>33</v>
      </c>
    </row>
    <row r="283" spans="1:274">
      <c r="A283" s="15" t="s">
        <v>778</v>
      </c>
      <c r="B283" s="39" t="s">
        <v>779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60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61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62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63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64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65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67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68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/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>SUM(JE283:JM283)</f>
        <v>89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  <c r="JJ283" s="36">
        <v>19</v>
      </c>
      <c r="JK283" s="36">
        <v>10</v>
      </c>
      <c r="JL283" s="36">
        <v>9</v>
      </c>
      <c r="JM283" s="36">
        <v>17</v>
      </c>
    </row>
    <row r="284" spans="1:274">
      <c r="A284" s="15" t="s">
        <v>780</v>
      </c>
      <c r="B284" s="39" t="s">
        <v>781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60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61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62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63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64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67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1079</v>
      </c>
      <c r="JA284" s="122" t="s">
        <v>1079</v>
      </c>
      <c r="JB284" s="133" t="s">
        <v>1079</v>
      </c>
      <c r="JC284" s="133" t="s">
        <v>1079</v>
      </c>
      <c r="JD284" s="16"/>
      <c r="JE284" s="133" t="s">
        <v>1079</v>
      </c>
      <c r="JF284" s="133" t="s">
        <v>1079</v>
      </c>
      <c r="JG284" s="36" t="s">
        <v>1079</v>
      </c>
      <c r="JH284" s="36" t="s">
        <v>1079</v>
      </c>
      <c r="JI284" s="36" t="s">
        <v>1079</v>
      </c>
      <c r="JJ284" s="36" t="s">
        <v>1079</v>
      </c>
      <c r="JK284" s="36" t="s">
        <v>1079</v>
      </c>
      <c r="JL284" s="36" t="s">
        <v>1079</v>
      </c>
      <c r="JM284" s="36" t="s">
        <v>1079</v>
      </c>
    </row>
    <row r="285" spans="1:274">
      <c r="A285" s="15" t="s">
        <v>782</v>
      </c>
      <c r="B285" s="39" t="s">
        <v>783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60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61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62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63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64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65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67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68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69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>SUM(JE285:JM285)</f>
        <v>82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  <c r="JJ285" s="36">
        <v>10</v>
      </c>
      <c r="JK285" s="36">
        <v>12</v>
      </c>
      <c r="JL285" s="36">
        <v>9</v>
      </c>
      <c r="JM285" s="36">
        <v>12</v>
      </c>
    </row>
    <row r="286" spans="1:274">
      <c r="A286" s="15" t="s">
        <v>784</v>
      </c>
      <c r="B286" s="39" t="s">
        <v>785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60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61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62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63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64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67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1079</v>
      </c>
      <c r="JA286" s="122" t="s">
        <v>1079</v>
      </c>
      <c r="JB286" s="133" t="s">
        <v>1079</v>
      </c>
      <c r="JC286" s="133" t="s">
        <v>1079</v>
      </c>
      <c r="JD286" s="16"/>
      <c r="JE286" s="133" t="s">
        <v>1079</v>
      </c>
      <c r="JF286" s="133" t="s">
        <v>1079</v>
      </c>
      <c r="JG286" s="36" t="s">
        <v>1079</v>
      </c>
      <c r="JH286" s="36" t="s">
        <v>1079</v>
      </c>
      <c r="JI286" s="36" t="s">
        <v>1079</v>
      </c>
      <c r="JJ286" s="36" t="s">
        <v>1079</v>
      </c>
      <c r="JK286" s="36" t="s">
        <v>1079</v>
      </c>
      <c r="JL286" s="36" t="s">
        <v>1079</v>
      </c>
      <c r="JM286" s="36" t="s">
        <v>1079</v>
      </c>
    </row>
    <row r="287" spans="1:274">
      <c r="A287" s="15" t="s">
        <v>786</v>
      </c>
      <c r="B287" s="39" t="s">
        <v>787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60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61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62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63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64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65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67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1079</v>
      </c>
      <c r="JA287" s="122" t="s">
        <v>1079</v>
      </c>
      <c r="JB287" s="133" t="s">
        <v>1079</v>
      </c>
      <c r="JC287" s="133" t="s">
        <v>1079</v>
      </c>
      <c r="JD287" s="16"/>
      <c r="JE287" s="133" t="s">
        <v>1079</v>
      </c>
      <c r="JF287" s="133" t="s">
        <v>1079</v>
      </c>
      <c r="JG287" s="36" t="s">
        <v>1079</v>
      </c>
      <c r="JH287" s="36" t="s">
        <v>1079</v>
      </c>
      <c r="JI287" s="36" t="s">
        <v>1079</v>
      </c>
      <c r="JJ287" s="36" t="s">
        <v>1079</v>
      </c>
      <c r="JK287" s="36" t="s">
        <v>1079</v>
      </c>
      <c r="JL287" s="36" t="s">
        <v>1079</v>
      </c>
      <c r="JM287" s="36" t="s">
        <v>1079</v>
      </c>
    </row>
    <row r="288" spans="1:274">
      <c r="A288" s="15" t="s">
        <v>788</v>
      </c>
      <c r="B288" s="39" t="s">
        <v>789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60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61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62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63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64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65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67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68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69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1079</v>
      </c>
      <c r="JD288" s="16">
        <f>SUM(JE288:JM288)</f>
        <v>23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  <c r="JJ288" s="36" t="s">
        <v>1079</v>
      </c>
      <c r="JK288" s="36">
        <v>5</v>
      </c>
      <c r="JL288" s="36">
        <v>2</v>
      </c>
      <c r="JM288" s="36">
        <v>6</v>
      </c>
    </row>
    <row r="289" spans="1:274">
      <c r="A289" s="15" t="s">
        <v>321</v>
      </c>
      <c r="B289" s="39" t="s">
        <v>790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60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61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62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63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64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67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1079</v>
      </c>
      <c r="JA289" s="122" t="s">
        <v>1079</v>
      </c>
      <c r="JB289" s="133" t="s">
        <v>1079</v>
      </c>
      <c r="JC289" s="133" t="s">
        <v>1079</v>
      </c>
      <c r="JD289" s="16"/>
      <c r="JE289" s="133" t="s">
        <v>1079</v>
      </c>
      <c r="JF289" s="133" t="s">
        <v>1079</v>
      </c>
      <c r="JG289" s="36" t="s">
        <v>1079</v>
      </c>
      <c r="JH289" s="36" t="s">
        <v>1079</v>
      </c>
      <c r="JI289" s="36" t="s">
        <v>1079</v>
      </c>
      <c r="JJ289" s="36" t="s">
        <v>1079</v>
      </c>
      <c r="JK289" s="36" t="s">
        <v>1079</v>
      </c>
      <c r="JL289" s="36" t="s">
        <v>1079</v>
      </c>
      <c r="JM289" s="36" t="s">
        <v>1079</v>
      </c>
    </row>
    <row r="290" spans="1:274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67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1079</v>
      </c>
      <c r="JA290" s="122" t="s">
        <v>1079</v>
      </c>
      <c r="JB290" s="133" t="s">
        <v>1079</v>
      </c>
      <c r="JC290" s="133" t="s">
        <v>1079</v>
      </c>
      <c r="JD290" s="16"/>
      <c r="JE290" s="133" t="s">
        <v>1079</v>
      </c>
      <c r="JF290" s="133" t="s">
        <v>1079</v>
      </c>
      <c r="JG290" s="36"/>
      <c r="JH290" s="36"/>
      <c r="JI290" s="36"/>
      <c r="JJ290" s="36"/>
      <c r="JK290" s="36"/>
      <c r="JL290" s="36"/>
      <c r="JM290" s="36"/>
    </row>
    <row r="291" spans="1:274" ht="17.25" thickBot="1">
      <c r="A291" s="9" t="s">
        <v>791</v>
      </c>
      <c r="B291" s="9" t="s">
        <v>792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64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65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67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68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SUM(JE291:JM291)</f>
        <v>575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9">
        <v>63</v>
      </c>
      <c r="JK291" s="9">
        <v>53</v>
      </c>
      <c r="JL291" s="9">
        <v>46</v>
      </c>
      <c r="JM291" s="9">
        <v>62</v>
      </c>
      <c r="JN291" s="135"/>
    </row>
    <row r="292" spans="1:274" ht="17.25" thickTop="1">
      <c r="A292" s="67" t="s">
        <v>793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74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O470"/>
  <sheetViews>
    <sheetView zoomScale="85" zoomScaleNormal="85" workbookViewId="0">
      <pane xSplit="210" topLeftCell="IW1" activePane="topRight" state="frozen"/>
      <selection pane="topRight" activeCell="JP2" sqref="JP2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72" width="12.5" style="74" customWidth="1"/>
    <col min="273" max="275" width="12.75" style="74" hidden="1" customWidth="1"/>
    <col min="276" max="277" width="12.375" style="76" bestFit="1" customWidth="1"/>
    <col min="278" max="284" width="12.5" style="76" bestFit="1" customWidth="1"/>
    <col min="285" max="287" width="12.75" style="76" bestFit="1" customWidth="1"/>
    <col min="288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75" s="74" customFormat="1">
      <c r="A1" s="73" t="s">
        <v>806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75" s="74" customFormat="1" ht="17.25">
      <c r="A2" s="78" t="s">
        <v>807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75" s="79" customFormat="1" ht="17.25" thickBot="1">
      <c r="A3" s="9" t="s">
        <v>808</v>
      </c>
      <c r="B3" s="9" t="s">
        <v>809</v>
      </c>
      <c r="C3" s="9" t="s">
        <v>4</v>
      </c>
      <c r="D3" s="9" t="s">
        <v>810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811</v>
      </c>
      <c r="R3" s="10" t="s">
        <v>812</v>
      </c>
      <c r="S3" s="10" t="s">
        <v>813</v>
      </c>
      <c r="T3" s="10" t="s">
        <v>814</v>
      </c>
      <c r="U3" s="10" t="s">
        <v>815</v>
      </c>
      <c r="V3" s="10" t="s">
        <v>816</v>
      </c>
      <c r="W3" s="10" t="s">
        <v>817</v>
      </c>
      <c r="X3" s="10" t="s">
        <v>818</v>
      </c>
      <c r="Y3" s="10" t="s">
        <v>819</v>
      </c>
      <c r="Z3" s="10" t="s">
        <v>820</v>
      </c>
      <c r="AA3" s="10" t="s">
        <v>821</v>
      </c>
      <c r="AB3" s="10" t="s">
        <v>822</v>
      </c>
      <c r="AC3" s="10" t="s">
        <v>30</v>
      </c>
      <c r="AD3" s="9" t="s">
        <v>823</v>
      </c>
      <c r="AE3" s="10" t="s">
        <v>824</v>
      </c>
      <c r="AF3" s="10" t="s">
        <v>825</v>
      </c>
      <c r="AG3" s="10" t="s">
        <v>826</v>
      </c>
      <c r="AH3" s="10" t="s">
        <v>827</v>
      </c>
      <c r="AI3" s="10" t="s">
        <v>828</v>
      </c>
      <c r="AJ3" s="10" t="s">
        <v>829</v>
      </c>
      <c r="AK3" s="10" t="s">
        <v>830</v>
      </c>
      <c r="AL3" s="10" t="s">
        <v>831</v>
      </c>
      <c r="AM3" s="10" t="s">
        <v>832</v>
      </c>
      <c r="AN3" s="10" t="s">
        <v>833</v>
      </c>
      <c r="AO3" s="10" t="s">
        <v>834</v>
      </c>
      <c r="AP3" s="10" t="s">
        <v>43</v>
      </c>
      <c r="AQ3" s="9" t="s">
        <v>835</v>
      </c>
      <c r="AR3" s="10" t="s">
        <v>836</v>
      </c>
      <c r="AS3" s="10" t="s">
        <v>837</v>
      </c>
      <c r="AT3" s="10" t="s">
        <v>838</v>
      </c>
      <c r="AU3" s="10" t="s">
        <v>839</v>
      </c>
      <c r="AV3" s="10" t="s">
        <v>840</v>
      </c>
      <c r="AW3" s="10" t="s">
        <v>841</v>
      </c>
      <c r="AX3" s="10" t="s">
        <v>842</v>
      </c>
      <c r="AY3" s="10" t="s">
        <v>843</v>
      </c>
      <c r="AZ3" s="10" t="s">
        <v>844</v>
      </c>
      <c r="BA3" s="10" t="s">
        <v>845</v>
      </c>
      <c r="BB3" s="10" t="s">
        <v>846</v>
      </c>
      <c r="BC3" s="10" t="s">
        <v>847</v>
      </c>
      <c r="BD3" s="9" t="s">
        <v>848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849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850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851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852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853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854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855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856</v>
      </c>
      <c r="FC3" s="10" t="s">
        <v>857</v>
      </c>
      <c r="FD3" s="9" t="s">
        <v>858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859</v>
      </c>
      <c r="FP3" s="10" t="s">
        <v>173</v>
      </c>
      <c r="FQ3" s="9" t="s">
        <v>860</v>
      </c>
      <c r="FR3" s="10" t="s">
        <v>175</v>
      </c>
      <c r="FS3" s="10" t="s">
        <v>176</v>
      </c>
      <c r="FT3" s="11" t="s">
        <v>861</v>
      </c>
      <c r="FU3" s="10" t="s">
        <v>862</v>
      </c>
      <c r="FV3" s="10" t="s">
        <v>863</v>
      </c>
      <c r="FW3" s="12" t="s">
        <v>864</v>
      </c>
      <c r="FX3" s="10" t="s">
        <v>865</v>
      </c>
      <c r="FY3" s="12" t="s">
        <v>866</v>
      </c>
      <c r="FZ3" s="10" t="s">
        <v>867</v>
      </c>
      <c r="GA3" s="12" t="s">
        <v>868</v>
      </c>
      <c r="GB3" s="10" t="s">
        <v>869</v>
      </c>
      <c r="GC3" s="10" t="s">
        <v>186</v>
      </c>
      <c r="GD3" s="9" t="s">
        <v>870</v>
      </c>
      <c r="GE3" s="10" t="s">
        <v>871</v>
      </c>
      <c r="GF3" s="10" t="s">
        <v>189</v>
      </c>
      <c r="GG3" s="10" t="s">
        <v>190</v>
      </c>
      <c r="GH3" s="10" t="s">
        <v>872</v>
      </c>
      <c r="GI3" s="10" t="s">
        <v>873</v>
      </c>
      <c r="GJ3" s="10" t="s">
        <v>874</v>
      </c>
      <c r="GK3" s="10" t="s">
        <v>875</v>
      </c>
      <c r="GL3" s="10" t="s">
        <v>876</v>
      </c>
      <c r="GM3" s="10" t="s">
        <v>877</v>
      </c>
      <c r="GN3" s="10" t="s">
        <v>878</v>
      </c>
      <c r="GO3" s="10" t="s">
        <v>879</v>
      </c>
      <c r="GP3" s="10" t="s">
        <v>199</v>
      </c>
      <c r="GQ3" s="9" t="s">
        <v>880</v>
      </c>
      <c r="GR3" s="10" t="s">
        <v>201</v>
      </c>
      <c r="GS3" s="10" t="s">
        <v>881</v>
      </c>
      <c r="GT3" s="10" t="s">
        <v>882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883</v>
      </c>
      <c r="HD3" s="9" t="s">
        <v>884</v>
      </c>
      <c r="HE3" s="10" t="s">
        <v>214</v>
      </c>
      <c r="HF3" s="10" t="s">
        <v>215</v>
      </c>
      <c r="HG3" s="10" t="s">
        <v>885</v>
      </c>
      <c r="HH3" s="10" t="s">
        <v>886</v>
      </c>
      <c r="HI3" s="10" t="s">
        <v>887</v>
      </c>
      <c r="HJ3" s="10" t="s">
        <v>888</v>
      </c>
      <c r="HK3" s="10" t="s">
        <v>889</v>
      </c>
      <c r="HL3" s="10" t="s">
        <v>890</v>
      </c>
      <c r="HM3" s="10" t="s">
        <v>891</v>
      </c>
      <c r="HN3" s="10" t="s">
        <v>892</v>
      </c>
      <c r="HO3" s="10" t="s">
        <v>893</v>
      </c>
      <c r="HP3" s="10" t="s">
        <v>894</v>
      </c>
      <c r="HQ3" s="9" t="s">
        <v>895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896</v>
      </c>
      <c r="ID3" s="13" t="s">
        <v>897</v>
      </c>
      <c r="IE3" s="13" t="s">
        <v>898</v>
      </c>
      <c r="IF3" s="13" t="s">
        <v>899</v>
      </c>
      <c r="IG3" s="13" t="s">
        <v>900</v>
      </c>
      <c r="IH3" s="13" t="s">
        <v>901</v>
      </c>
      <c r="II3" s="13" t="s">
        <v>902</v>
      </c>
      <c r="IJ3" s="13" t="s">
        <v>903</v>
      </c>
      <c r="IK3" s="13" t="s">
        <v>904</v>
      </c>
      <c r="IL3" s="13" t="s">
        <v>905</v>
      </c>
      <c r="IM3" s="13" t="s">
        <v>906</v>
      </c>
      <c r="IN3" s="13" t="s">
        <v>907</v>
      </c>
      <c r="IO3" s="13" t="s">
        <v>908</v>
      </c>
      <c r="IP3" s="10" t="s">
        <v>1061</v>
      </c>
      <c r="IQ3" s="13" t="s">
        <v>1062</v>
      </c>
      <c r="IR3" s="13" t="s">
        <v>794</v>
      </c>
      <c r="IS3" s="13" t="s">
        <v>795</v>
      </c>
      <c r="IT3" s="13" t="s">
        <v>796</v>
      </c>
      <c r="IU3" s="13" t="s">
        <v>797</v>
      </c>
      <c r="IV3" s="13" t="s">
        <v>798</v>
      </c>
      <c r="IW3" s="13" t="s">
        <v>799</v>
      </c>
      <c r="IX3" s="13" t="s">
        <v>800</v>
      </c>
      <c r="IY3" s="13" t="s">
        <v>801</v>
      </c>
      <c r="IZ3" s="13" t="s">
        <v>802</v>
      </c>
      <c r="JA3" s="13" t="s">
        <v>803</v>
      </c>
      <c r="JB3" s="13" t="s">
        <v>804</v>
      </c>
      <c r="JC3" s="10" t="s">
        <v>1065</v>
      </c>
      <c r="JD3" s="13" t="s">
        <v>1066</v>
      </c>
      <c r="JE3" s="13" t="s">
        <v>1067</v>
      </c>
      <c r="JF3" s="13" t="s">
        <v>1068</v>
      </c>
      <c r="JG3" s="13" t="s">
        <v>1069</v>
      </c>
      <c r="JH3" s="13" t="s">
        <v>1070</v>
      </c>
      <c r="JI3" s="13" t="s">
        <v>1071</v>
      </c>
      <c r="JJ3" s="13" t="s">
        <v>1072</v>
      </c>
      <c r="JK3" s="13" t="s">
        <v>1073</v>
      </c>
      <c r="JL3" s="13" t="s">
        <v>1074</v>
      </c>
      <c r="JM3" s="13" t="s">
        <v>1075</v>
      </c>
      <c r="JN3" s="13" t="s">
        <v>1076</v>
      </c>
      <c r="JO3" s="13" t="s">
        <v>1077</v>
      </c>
    </row>
    <row r="4" spans="1:275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19632010</v>
      </c>
      <c r="JD4" s="83">
        <f>JD6+JD7</f>
        <v>2343048</v>
      </c>
      <c r="JE4" s="83">
        <f>JE6+JE7</f>
        <v>2231269</v>
      </c>
      <c r="JF4" s="83">
        <f t="shared" ref="JF4:JN4" si="7">JF6+JF7</f>
        <v>1940542</v>
      </c>
      <c r="JG4" s="83">
        <f t="shared" ref="JG4" si="8">JG6+JG7</f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ref="JL4" si="9">JL6+JL7</f>
        <v>2236500</v>
      </c>
      <c r="JM4" s="83">
        <f t="shared" si="7"/>
        <v>0</v>
      </c>
      <c r="JN4" s="83">
        <f t="shared" si="7"/>
        <v>0</v>
      </c>
      <c r="JO4" s="83">
        <f>JO6+JO7</f>
        <v>0</v>
      </c>
    </row>
    <row r="5" spans="1:275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</row>
    <row r="6" spans="1:275" s="74" customFormat="1">
      <c r="A6" s="86" t="s">
        <v>909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v>1774432</v>
      </c>
      <c r="IZ6" s="97">
        <v>1737421</v>
      </c>
      <c r="JA6" s="97">
        <v>1699422</v>
      </c>
      <c r="JB6" s="87">
        <v>1875169</v>
      </c>
      <c r="JC6" s="96">
        <f>SUM(JD6:JO6)</f>
        <v>18398764</v>
      </c>
      <c r="JD6" s="87">
        <v>2202130</v>
      </c>
      <c r="JE6" s="87">
        <v>2104667</v>
      </c>
      <c r="JF6" s="97">
        <v>1806995</v>
      </c>
      <c r="JG6" s="97">
        <v>1874426</v>
      </c>
      <c r="JH6" s="97">
        <v>1869653</v>
      </c>
      <c r="JI6" s="97">
        <v>1968632</v>
      </c>
      <c r="JJ6" s="97">
        <v>2242753</v>
      </c>
      <c r="JK6" s="97">
        <v>2229915</v>
      </c>
      <c r="JL6" s="97">
        <v>2099593</v>
      </c>
      <c r="JM6" s="97"/>
      <c r="JN6" s="97"/>
      <c r="JO6" s="87"/>
    </row>
    <row r="7" spans="1:275" s="74" customFormat="1">
      <c r="A7" s="86" t="s">
        <v>910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v>130092</v>
      </c>
      <c r="IZ7" s="103">
        <v>128131</v>
      </c>
      <c r="JA7" s="103">
        <v>126279</v>
      </c>
      <c r="JB7" s="102">
        <v>131866</v>
      </c>
      <c r="JC7" s="96">
        <f>SUM(JD7:JO7)</f>
        <v>1233246</v>
      </c>
      <c r="JD7" s="102">
        <v>140918</v>
      </c>
      <c r="JE7" s="102">
        <v>126602</v>
      </c>
      <c r="JF7" s="103">
        <v>133547</v>
      </c>
      <c r="JG7" s="103">
        <v>129517</v>
      </c>
      <c r="JH7" s="103">
        <v>134181</v>
      </c>
      <c r="JI7" s="103">
        <v>129494</v>
      </c>
      <c r="JJ7" s="103">
        <v>146694</v>
      </c>
      <c r="JK7" s="103">
        <v>155386</v>
      </c>
      <c r="JL7" s="103">
        <v>136907</v>
      </c>
      <c r="JM7" s="103"/>
      <c r="JN7" s="103"/>
      <c r="JO7" s="102"/>
    </row>
    <row r="8" spans="1:275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</row>
    <row r="9" spans="1:275" s="104" customFormat="1" ht="17.25" thickBot="1">
      <c r="A9" s="9" t="s">
        <v>256</v>
      </c>
      <c r="B9" s="9" t="s">
        <v>911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</row>
    <row r="10" spans="1:275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</row>
    <row r="11" spans="1:275" s="74" customFormat="1">
      <c r="A11" s="86" t="s">
        <v>912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</row>
    <row r="12" spans="1:275" s="74" customFormat="1">
      <c r="A12" s="86" t="s">
        <v>259</v>
      </c>
      <c r="B12" s="87" t="s">
        <v>913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</row>
    <row r="13" spans="1:275" s="74" customFormat="1">
      <c r="A13" s="86" t="s">
        <v>914</v>
      </c>
      <c r="B13" s="87" t="s">
        <v>308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</row>
    <row r="14" spans="1:275" s="74" customFormat="1">
      <c r="A14" s="86" t="s">
        <v>915</v>
      </c>
      <c r="B14" s="87" t="s">
        <v>916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</row>
    <row r="15" spans="1:275" s="74" customFormat="1">
      <c r="A15" s="86" t="s">
        <v>917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</row>
    <row r="16" spans="1:275" s="74" customFormat="1">
      <c r="A16" s="86" t="s">
        <v>265</v>
      </c>
      <c r="B16" s="87" t="s">
        <v>918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</row>
    <row r="17" spans="1:275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</row>
    <row r="18" spans="1:275" s="74" customFormat="1">
      <c r="A18" s="86" t="s">
        <v>919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</row>
    <row r="19" spans="1:275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</row>
    <row r="20" spans="1:275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</row>
    <row r="21" spans="1:275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</row>
    <row r="22" spans="1:275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</row>
    <row r="23" spans="1:275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</row>
    <row r="24" spans="1:275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</row>
    <row r="25" spans="1:275" s="74" customFormat="1">
      <c r="A25" s="86" t="s">
        <v>920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</row>
    <row r="26" spans="1:275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</row>
    <row r="27" spans="1:275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</row>
    <row r="28" spans="1:275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</row>
    <row r="29" spans="1:275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</row>
    <row r="30" spans="1:275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</row>
    <row r="31" spans="1:275" s="74" customFormat="1">
      <c r="A31" s="86" t="s">
        <v>921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</row>
    <row r="32" spans="1:275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</row>
    <row r="33" spans="1:275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</row>
    <row r="34" spans="1:275" s="74" customFormat="1">
      <c r="A34" s="86" t="s">
        <v>922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</row>
    <row r="35" spans="1:275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</row>
    <row r="36" spans="1:275" s="74" customFormat="1">
      <c r="A36" s="86" t="s">
        <v>305</v>
      </c>
      <c r="B36" s="87" t="s">
        <v>923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</row>
    <row r="37" spans="1:275" s="74" customFormat="1">
      <c r="A37" s="86" t="s">
        <v>924</v>
      </c>
      <c r="B37" s="87" t="s">
        <v>314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</row>
    <row r="38" spans="1:275" s="74" customFormat="1">
      <c r="A38" s="86" t="s">
        <v>315</v>
      </c>
      <c r="B38" s="87" t="s">
        <v>925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</row>
    <row r="39" spans="1:275" s="74" customFormat="1">
      <c r="A39" s="86" t="s">
        <v>926</v>
      </c>
      <c r="B39" s="87" t="s">
        <v>318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</row>
    <row r="40" spans="1:275" s="74" customFormat="1">
      <c r="A40" s="86"/>
      <c r="B40" s="87" t="s">
        <v>927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</row>
    <row r="41" spans="1:275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</row>
    <row r="42" spans="1:275" s="104" customFormat="1" ht="17.25" thickBot="1">
      <c r="A42" s="9" t="s">
        <v>928</v>
      </c>
      <c r="B42" s="9" t="s">
        <v>324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</row>
    <row r="43" spans="1:275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</row>
    <row r="44" spans="1:275" s="74" customFormat="1">
      <c r="A44" s="86" t="s">
        <v>326</v>
      </c>
      <c r="B44" s="87" t="s">
        <v>327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</row>
    <row r="45" spans="1:275" s="74" customFormat="1">
      <c r="A45" s="86" t="s">
        <v>328</v>
      </c>
      <c r="B45" s="87" t="s">
        <v>329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</row>
    <row r="46" spans="1:275" s="74" customFormat="1">
      <c r="A46" s="86" t="s">
        <v>330</v>
      </c>
      <c r="B46" s="87" t="s">
        <v>331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</row>
    <row r="47" spans="1:275" s="74" customFormat="1">
      <c r="A47" s="86" t="s">
        <v>332</v>
      </c>
      <c r="B47" s="87" t="s">
        <v>333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</row>
    <row r="48" spans="1:275" s="74" customFormat="1">
      <c r="A48" s="86" t="s">
        <v>334</v>
      </c>
      <c r="B48" s="87" t="s">
        <v>335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</row>
    <row r="49" spans="1:275">
      <c r="A49" s="86" t="s">
        <v>336</v>
      </c>
      <c r="B49" s="87" t="s">
        <v>337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</row>
    <row r="50" spans="1:275" s="74" customFormat="1">
      <c r="A50" s="86" t="s">
        <v>338</v>
      </c>
      <c r="B50" s="87" t="s">
        <v>339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</row>
    <row r="51" spans="1:275" s="74" customFormat="1">
      <c r="A51" s="86" t="s">
        <v>929</v>
      </c>
      <c r="B51" s="87" t="s">
        <v>341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</row>
    <row r="52" spans="1:275" s="74" customFormat="1">
      <c r="A52" s="86" t="s">
        <v>342</v>
      </c>
      <c r="B52" s="87" t="s">
        <v>343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</row>
    <row r="53" spans="1:275" s="74" customFormat="1">
      <c r="A53" s="107" t="s">
        <v>344</v>
      </c>
      <c r="B53" s="87" t="s">
        <v>930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</row>
    <row r="54" spans="1:275" s="74" customFormat="1">
      <c r="A54" s="86" t="s">
        <v>346</v>
      </c>
      <c r="B54" s="87" t="s">
        <v>347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</row>
    <row r="55" spans="1:275" s="74" customFormat="1">
      <c r="A55" s="86" t="s">
        <v>931</v>
      </c>
      <c r="B55" s="87" t="s">
        <v>349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</row>
    <row r="56" spans="1:275" s="74" customFormat="1">
      <c r="A56" s="86" t="s">
        <v>350</v>
      </c>
      <c r="B56" s="87" t="s">
        <v>351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</row>
    <row r="57" spans="1:275" s="74" customFormat="1">
      <c r="A57" s="86" t="s">
        <v>352</v>
      </c>
      <c r="B57" s="87" t="s">
        <v>353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</row>
    <row r="58" spans="1:275" s="74" customFormat="1">
      <c r="A58" s="86" t="s">
        <v>354</v>
      </c>
      <c r="B58" s="87" t="s">
        <v>355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</row>
    <row r="59" spans="1:275" s="74" customFormat="1">
      <c r="A59" s="86" t="s">
        <v>356</v>
      </c>
      <c r="B59" s="87" t="s">
        <v>357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</row>
    <row r="60" spans="1:275" s="74" customFormat="1">
      <c r="A60" s="86" t="s">
        <v>358</v>
      </c>
      <c r="B60" s="87" t="s">
        <v>359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</row>
    <row r="61" spans="1:275" s="74" customFormat="1">
      <c r="A61" s="86" t="s">
        <v>932</v>
      </c>
      <c r="B61" s="87" t="s">
        <v>361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</row>
    <row r="62" spans="1:275" s="74" customFormat="1">
      <c r="A62" s="86" t="s">
        <v>362</v>
      </c>
      <c r="B62" s="87" t="s">
        <v>363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</row>
    <row r="63" spans="1:275" s="74" customFormat="1">
      <c r="A63" s="86" t="s">
        <v>364</v>
      </c>
      <c r="B63" s="87" t="s">
        <v>365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</row>
    <row r="64" spans="1:275" s="74" customFormat="1">
      <c r="A64" s="86" t="s">
        <v>366</v>
      </c>
      <c r="B64" s="108" t="s">
        <v>933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</row>
    <row r="65" spans="1:275" s="94" customFormat="1">
      <c r="A65" s="86" t="s">
        <v>368</v>
      </c>
      <c r="B65" s="87" t="s">
        <v>934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</row>
    <row r="66" spans="1:275" s="94" customFormat="1">
      <c r="A66" s="86" t="s">
        <v>935</v>
      </c>
      <c r="B66" s="87" t="s">
        <v>936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</row>
    <row r="67" spans="1:275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</row>
    <row r="68" spans="1:275" s="104" customFormat="1" ht="17.25" thickBot="1">
      <c r="A68" s="9" t="s">
        <v>371</v>
      </c>
      <c r="B68" s="9" t="s">
        <v>372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</row>
    <row r="69" spans="1:275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</row>
    <row r="70" spans="1:275" s="74" customFormat="1">
      <c r="A70" s="86" t="s">
        <v>937</v>
      </c>
      <c r="B70" s="87" t="s">
        <v>374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</row>
    <row r="71" spans="1:275" s="74" customFormat="1">
      <c r="A71" s="86" t="s">
        <v>375</v>
      </c>
      <c r="B71" s="87" t="s">
        <v>376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</row>
    <row r="72" spans="1:275" s="74" customFormat="1">
      <c r="A72" s="86" t="s">
        <v>377</v>
      </c>
      <c r="B72" s="87" t="s">
        <v>378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</row>
    <row r="73" spans="1:275" s="74" customFormat="1">
      <c r="A73" s="86" t="s">
        <v>379</v>
      </c>
      <c r="B73" s="87" t="s">
        <v>380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</row>
    <row r="74" spans="1:275" s="74" customFormat="1">
      <c r="A74" s="86" t="s">
        <v>938</v>
      </c>
      <c r="B74" s="87" t="s">
        <v>382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</row>
    <row r="75" spans="1:275" s="74" customFormat="1">
      <c r="A75" s="86" t="s">
        <v>383</v>
      </c>
      <c r="B75" s="87" t="s">
        <v>384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</row>
    <row r="76" spans="1:275" s="74" customFormat="1">
      <c r="A76" s="86" t="s">
        <v>385</v>
      </c>
      <c r="B76" s="87" t="s">
        <v>386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</row>
    <row r="77" spans="1:275" s="74" customFormat="1">
      <c r="A77" s="86" t="s">
        <v>387</v>
      </c>
      <c r="B77" s="87" t="s">
        <v>388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</row>
    <row r="78" spans="1:275" s="74" customFormat="1">
      <c r="A78" s="86" t="s">
        <v>939</v>
      </c>
      <c r="B78" s="87" t="s">
        <v>390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</row>
    <row r="79" spans="1:275" s="74" customFormat="1">
      <c r="A79" s="86" t="s">
        <v>391</v>
      </c>
      <c r="B79" s="87" t="s">
        <v>392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</row>
    <row r="80" spans="1:275">
      <c r="A80" s="86" t="s">
        <v>393</v>
      </c>
      <c r="B80" s="87" t="s">
        <v>394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</row>
    <row r="81" spans="1:275" s="74" customFormat="1">
      <c r="A81" s="86" t="s">
        <v>395</v>
      </c>
      <c r="B81" s="87" t="s">
        <v>396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</row>
    <row r="82" spans="1:275" s="74" customFormat="1">
      <c r="A82" s="86" t="s">
        <v>940</v>
      </c>
      <c r="B82" s="87" t="s">
        <v>941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</row>
    <row r="83" spans="1:275" s="74" customFormat="1">
      <c r="A83" s="86" t="s">
        <v>399</v>
      </c>
      <c r="B83" s="87" t="s">
        <v>400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</row>
    <row r="84" spans="1:275" s="74" customFormat="1">
      <c r="A84" s="86" t="s">
        <v>401</v>
      </c>
      <c r="B84" s="87" t="s">
        <v>402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</row>
    <row r="85" spans="1:275" s="74" customFormat="1">
      <c r="A85" s="86" t="s">
        <v>403</v>
      </c>
      <c r="B85" s="87" t="s">
        <v>404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</row>
    <row r="86" spans="1:275" s="74" customFormat="1">
      <c r="A86" s="86" t="s">
        <v>942</v>
      </c>
      <c r="B86" s="87" t="s">
        <v>943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</row>
    <row r="87" spans="1:275" s="74" customFormat="1">
      <c r="A87" s="86" t="s">
        <v>407</v>
      </c>
      <c r="B87" s="87" t="s">
        <v>408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</row>
    <row r="88" spans="1:275" s="74" customFormat="1">
      <c r="A88" s="86" t="s">
        <v>409</v>
      </c>
      <c r="B88" s="87" t="s">
        <v>410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</row>
    <row r="89" spans="1:275" s="74" customFormat="1">
      <c r="A89" s="109" t="s">
        <v>944</v>
      </c>
      <c r="B89" s="87" t="s">
        <v>945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</row>
    <row r="90" spans="1:275" s="74" customFormat="1">
      <c r="A90" s="86" t="s">
        <v>413</v>
      </c>
      <c r="B90" s="87" t="s">
        <v>414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</row>
    <row r="91" spans="1:275" s="74" customFormat="1">
      <c r="A91" s="86" t="s">
        <v>946</v>
      </c>
      <c r="B91" s="87" t="s">
        <v>416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</row>
    <row r="92" spans="1:275" s="74" customFormat="1">
      <c r="A92" s="86" t="s">
        <v>947</v>
      </c>
      <c r="B92" s="87" t="s">
        <v>418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</row>
    <row r="93" spans="1:275" s="74" customFormat="1">
      <c r="A93" s="86" t="s">
        <v>419</v>
      </c>
      <c r="B93" s="87" t="s">
        <v>948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</row>
    <row r="94" spans="1:275" s="74" customFormat="1">
      <c r="A94" s="86" t="s">
        <v>421</v>
      </c>
      <c r="B94" s="87" t="s">
        <v>949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</row>
    <row r="95" spans="1:275" s="74" customFormat="1">
      <c r="A95" s="86" t="s">
        <v>423</v>
      </c>
      <c r="B95" s="87" t="s">
        <v>950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</row>
    <row r="96" spans="1:275" s="74" customFormat="1">
      <c r="A96" s="86" t="s">
        <v>425</v>
      </c>
      <c r="B96" s="87" t="s">
        <v>951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</row>
    <row r="97" spans="1:275" s="74" customFormat="1">
      <c r="A97" s="86" t="s">
        <v>426</v>
      </c>
      <c r="B97" s="87" t="s">
        <v>952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</row>
    <row r="98" spans="1:275" s="74" customFormat="1">
      <c r="A98" s="86" t="s">
        <v>428</v>
      </c>
      <c r="B98" s="87" t="s">
        <v>953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</row>
    <row r="99" spans="1:275">
      <c r="A99" s="86" t="s">
        <v>430</v>
      </c>
      <c r="B99" s="87" t="s">
        <v>431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</row>
    <row r="100" spans="1:275" s="74" customFormat="1">
      <c r="A100" s="86" t="s">
        <v>432</v>
      </c>
      <c r="B100" s="87" t="s">
        <v>433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</row>
    <row r="101" spans="1:275" s="74" customFormat="1">
      <c r="A101" s="86" t="s">
        <v>954</v>
      </c>
      <c r="B101" s="87" t="s">
        <v>955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</row>
    <row r="102" spans="1:275" s="74" customFormat="1">
      <c r="A102" s="86" t="s">
        <v>436</v>
      </c>
      <c r="B102" s="87" t="s">
        <v>437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</row>
    <row r="103" spans="1:275" s="74" customFormat="1">
      <c r="A103" s="86" t="s">
        <v>438</v>
      </c>
      <c r="B103" s="87" t="s">
        <v>439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</row>
    <row r="104" spans="1:275" s="74" customFormat="1">
      <c r="A104" s="86" t="s">
        <v>440</v>
      </c>
      <c r="B104" s="87" t="s">
        <v>441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</row>
    <row r="105" spans="1:275" s="74" customFormat="1">
      <c r="A105" s="86" t="s">
        <v>956</v>
      </c>
      <c r="B105" s="87" t="s">
        <v>443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</row>
    <row r="106" spans="1:275" s="74" customFormat="1">
      <c r="A106" s="86" t="s">
        <v>444</v>
      </c>
      <c r="B106" s="87" t="s">
        <v>445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</row>
    <row r="107" spans="1:275" s="74" customFormat="1">
      <c r="A107" s="86" t="s">
        <v>446</v>
      </c>
      <c r="B107" s="87" t="s">
        <v>447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</row>
    <row r="108" spans="1:275" s="74" customFormat="1">
      <c r="A108" s="86" t="s">
        <v>448</v>
      </c>
      <c r="B108" s="87" t="s">
        <v>449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</row>
    <row r="109" spans="1:275" s="74" customFormat="1">
      <c r="A109" s="86" t="s">
        <v>450</v>
      </c>
      <c r="B109" s="87" t="s">
        <v>451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</row>
    <row r="110" spans="1:275" s="74" customFormat="1">
      <c r="A110" s="86" t="s">
        <v>452</v>
      </c>
      <c r="B110" s="87" t="s">
        <v>453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</row>
    <row r="111" spans="1:275" s="74" customFormat="1">
      <c r="A111" s="86" t="s">
        <v>454</v>
      </c>
      <c r="B111" s="87" t="s">
        <v>455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</row>
    <row r="112" spans="1:275" s="74" customFormat="1">
      <c r="A112" s="86" t="s">
        <v>456</v>
      </c>
      <c r="B112" s="87" t="s">
        <v>457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</row>
    <row r="113" spans="1:275" s="74" customFormat="1">
      <c r="A113" s="86" t="s">
        <v>957</v>
      </c>
      <c r="B113" s="87" t="s">
        <v>459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</row>
    <row r="114" spans="1:275" s="74" customFormat="1">
      <c r="A114" s="86" t="s">
        <v>958</v>
      </c>
      <c r="B114" s="87" t="s">
        <v>461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</row>
    <row r="115" spans="1:275" s="74" customFormat="1">
      <c r="A115" s="86" t="s">
        <v>462</v>
      </c>
      <c r="B115" s="87" t="s">
        <v>463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</row>
    <row r="116" spans="1:275" s="74" customFormat="1">
      <c r="A116" s="86" t="s">
        <v>464</v>
      </c>
      <c r="B116" s="87" t="s">
        <v>959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</row>
    <row r="117" spans="1:275" s="74" customFormat="1">
      <c r="A117" s="94" t="s">
        <v>960</v>
      </c>
      <c r="B117" s="87" t="s">
        <v>960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</row>
    <row r="118" spans="1:275" s="74" customFormat="1">
      <c r="A118" s="86" t="s">
        <v>961</v>
      </c>
      <c r="B118" s="87" t="s">
        <v>962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</row>
    <row r="119" spans="1:275" s="74" customFormat="1">
      <c r="A119" s="86" t="s">
        <v>469</v>
      </c>
      <c r="B119" s="87" t="s">
        <v>963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</row>
    <row r="120" spans="1:275" s="74" customFormat="1">
      <c r="A120" s="86" t="s">
        <v>964</v>
      </c>
      <c r="B120" s="87" t="s">
        <v>472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</row>
    <row r="121" spans="1:275" s="74" customFormat="1">
      <c r="A121" s="86" t="s">
        <v>473</v>
      </c>
      <c r="B121" s="87" t="s">
        <v>965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</row>
    <row r="122" spans="1:275" s="74" customFormat="1">
      <c r="A122" s="86" t="s">
        <v>475</v>
      </c>
      <c r="B122" s="87" t="s">
        <v>476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</row>
    <row r="123" spans="1:275" s="74" customFormat="1">
      <c r="A123" s="86" t="s">
        <v>966</v>
      </c>
      <c r="B123" s="87" t="s">
        <v>967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</row>
    <row r="124" spans="1:275" s="74" customFormat="1">
      <c r="A124" s="86" t="s">
        <v>968</v>
      </c>
      <c r="B124" s="87" t="s">
        <v>480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</row>
    <row r="125" spans="1:275" s="74" customFormat="1">
      <c r="A125" s="94" t="s">
        <v>935</v>
      </c>
      <c r="B125" s="87" t="s">
        <v>969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</row>
    <row r="126" spans="1:275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</row>
    <row r="127" spans="1:275" s="104" customFormat="1" ht="17.25" thickBot="1">
      <c r="A127" s="9" t="s">
        <v>485</v>
      </c>
      <c r="B127" s="9" t="s">
        <v>970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</row>
    <row r="128" spans="1:275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</row>
    <row r="129" spans="1:275" s="74" customFormat="1">
      <c r="A129" s="86" t="s">
        <v>971</v>
      </c>
      <c r="B129" s="87" t="s">
        <v>488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</row>
    <row r="130" spans="1:275" s="74" customFormat="1">
      <c r="A130" s="86" t="s">
        <v>972</v>
      </c>
      <c r="B130" s="87" t="s">
        <v>490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</row>
    <row r="131" spans="1:275" s="74" customFormat="1">
      <c r="A131" s="86" t="s">
        <v>973</v>
      </c>
      <c r="B131" s="87" t="s">
        <v>974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</row>
    <row r="132" spans="1:275" s="74" customFormat="1">
      <c r="A132" s="86" t="s">
        <v>493</v>
      </c>
      <c r="B132" s="87" t="s">
        <v>494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</row>
    <row r="133" spans="1:275" s="74" customFormat="1">
      <c r="A133" s="86" t="s">
        <v>975</v>
      </c>
      <c r="B133" s="87" t="s">
        <v>496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</row>
    <row r="134" spans="1:275" s="74" customFormat="1">
      <c r="A134" s="86" t="s">
        <v>497</v>
      </c>
      <c r="B134" s="87" t="s">
        <v>498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</row>
    <row r="135" spans="1:275" s="74" customFormat="1">
      <c r="A135" s="86" t="s">
        <v>499</v>
      </c>
      <c r="B135" s="87" t="s">
        <v>500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</row>
    <row r="136" spans="1:275" s="74" customFormat="1">
      <c r="A136" s="86" t="s">
        <v>501</v>
      </c>
      <c r="B136" s="87" t="s">
        <v>502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</row>
    <row r="137" spans="1:275" s="74" customFormat="1">
      <c r="A137" s="86" t="s">
        <v>503</v>
      </c>
      <c r="B137" s="87" t="s">
        <v>504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</row>
    <row r="138" spans="1:275" s="74" customFormat="1">
      <c r="A138" s="86" t="s">
        <v>505</v>
      </c>
      <c r="B138" s="87" t="s">
        <v>506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</row>
    <row r="139" spans="1:275" s="74" customFormat="1">
      <c r="A139" s="86" t="s">
        <v>507</v>
      </c>
      <c r="B139" s="87" t="s">
        <v>508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</row>
    <row r="140" spans="1:275" s="74" customFormat="1">
      <c r="A140" s="86" t="s">
        <v>509</v>
      </c>
      <c r="B140" s="87" t="s">
        <v>510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</row>
    <row r="141" spans="1:275" s="74" customFormat="1">
      <c r="A141" s="86" t="s">
        <v>511</v>
      </c>
      <c r="B141" s="87" t="s">
        <v>512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</row>
    <row r="142" spans="1:275" s="74" customFormat="1">
      <c r="A142" s="86" t="s">
        <v>513</v>
      </c>
      <c r="B142" s="87" t="s">
        <v>514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</row>
    <row r="143" spans="1:275" s="74" customFormat="1">
      <c r="A143" s="86" t="s">
        <v>515</v>
      </c>
      <c r="B143" s="87" t="s">
        <v>516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</row>
    <row r="144" spans="1:275" s="74" customFormat="1">
      <c r="A144" s="86" t="s">
        <v>517</v>
      </c>
      <c r="B144" s="87" t="s">
        <v>518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</row>
    <row r="145" spans="1:275" s="74" customFormat="1">
      <c r="A145" s="86" t="s">
        <v>519</v>
      </c>
      <c r="B145" s="87" t="s">
        <v>520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</row>
    <row r="146" spans="1:275" s="74" customFormat="1">
      <c r="A146" s="86" t="s">
        <v>521</v>
      </c>
      <c r="B146" s="87" t="s">
        <v>522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</row>
    <row r="147" spans="1:275" s="74" customFormat="1">
      <c r="A147" s="86" t="s">
        <v>976</v>
      </c>
      <c r="B147" s="87" t="s">
        <v>524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</row>
    <row r="148" spans="1:275" s="74" customFormat="1">
      <c r="A148" s="86" t="s">
        <v>977</v>
      </c>
      <c r="B148" s="87" t="s">
        <v>526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</row>
    <row r="149" spans="1:275" s="74" customFormat="1">
      <c r="A149" s="86" t="s">
        <v>527</v>
      </c>
      <c r="B149" s="87" t="s">
        <v>528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</row>
    <row r="150" spans="1:275" s="74" customFormat="1">
      <c r="A150" s="86" t="s">
        <v>978</v>
      </c>
      <c r="B150" s="87" t="s">
        <v>530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</row>
    <row r="151" spans="1:275" s="74" customFormat="1">
      <c r="A151" s="86" t="s">
        <v>531</v>
      </c>
      <c r="B151" s="87" t="s">
        <v>532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</row>
    <row r="152" spans="1:275" s="74" customFormat="1">
      <c r="A152" s="86" t="s">
        <v>979</v>
      </c>
      <c r="B152" s="87" t="s">
        <v>980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</row>
    <row r="153" spans="1:275" s="74" customFormat="1">
      <c r="A153" s="86" t="s">
        <v>981</v>
      </c>
      <c r="B153" s="87" t="s">
        <v>982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</row>
    <row r="154" spans="1:275" s="74" customFormat="1">
      <c r="A154" s="86" t="s">
        <v>983</v>
      </c>
      <c r="B154" s="87" t="s">
        <v>538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</row>
    <row r="155" spans="1:275" s="74" customFormat="1">
      <c r="A155" s="86" t="s">
        <v>540</v>
      </c>
      <c r="B155" s="87" t="s">
        <v>541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</row>
    <row r="156" spans="1:275" s="74" customFormat="1">
      <c r="A156" s="86" t="s">
        <v>542</v>
      </c>
      <c r="B156" s="87" t="s">
        <v>984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</row>
    <row r="157" spans="1:275" s="74" customFormat="1">
      <c r="A157" s="86" t="s">
        <v>985</v>
      </c>
      <c r="B157" s="87" t="s">
        <v>986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</row>
    <row r="158" spans="1:275" s="74" customFormat="1">
      <c r="A158" s="86" t="s">
        <v>544</v>
      </c>
      <c r="B158" s="87" t="s">
        <v>545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</row>
    <row r="159" spans="1:275" s="74" customFormat="1">
      <c r="A159" s="86" t="s">
        <v>546</v>
      </c>
      <c r="B159" s="87" t="s">
        <v>547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</row>
    <row r="160" spans="1:275" s="74" customFormat="1">
      <c r="A160" s="86" t="s">
        <v>548</v>
      </c>
      <c r="B160" s="87" t="s">
        <v>549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</row>
    <row r="161" spans="1:275" s="74" customFormat="1">
      <c r="A161" s="86" t="s">
        <v>987</v>
      </c>
      <c r="B161" s="87" t="s">
        <v>551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</row>
    <row r="162" spans="1:275" s="74" customFormat="1">
      <c r="A162" s="86" t="s">
        <v>552</v>
      </c>
      <c r="B162" s="87" t="s">
        <v>553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</row>
    <row r="163" spans="1:275">
      <c r="A163" s="86" t="s">
        <v>554</v>
      </c>
      <c r="B163" s="87" t="s">
        <v>555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</row>
    <row r="164" spans="1:275" s="74" customFormat="1">
      <c r="A164" s="86" t="s">
        <v>988</v>
      </c>
      <c r="B164" s="87" t="s">
        <v>989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</row>
    <row r="165" spans="1:275" s="74" customFormat="1">
      <c r="A165" s="86" t="s">
        <v>558</v>
      </c>
      <c r="B165" s="87" t="s">
        <v>559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</row>
    <row r="166" spans="1:275" s="74" customFormat="1">
      <c r="A166" s="86" t="s">
        <v>990</v>
      </c>
      <c r="B166" s="87" t="s">
        <v>565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</row>
    <row r="167" spans="1:275" s="74" customFormat="1">
      <c r="A167" s="86" t="s">
        <v>991</v>
      </c>
      <c r="B167" s="87" t="s">
        <v>569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</row>
    <row r="168" spans="1:275" s="74" customFormat="1">
      <c r="A168" s="86" t="s">
        <v>992</v>
      </c>
      <c r="B168" s="87" t="s">
        <v>571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</row>
    <row r="169" spans="1:275" s="74" customFormat="1">
      <c r="A169" s="86" t="s">
        <v>993</v>
      </c>
      <c r="B169" s="87" t="s">
        <v>573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</row>
    <row r="170" spans="1:275" s="74" customFormat="1">
      <c r="A170" s="86" t="s">
        <v>574</v>
      </c>
      <c r="B170" s="87" t="s">
        <v>575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</row>
    <row r="171" spans="1:275" s="74" customFormat="1">
      <c r="A171" s="86" t="s">
        <v>576</v>
      </c>
      <c r="B171" s="87" t="s">
        <v>577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</row>
    <row r="172" spans="1:275" s="74" customFormat="1">
      <c r="A172" s="86" t="s">
        <v>578</v>
      </c>
      <c r="B172" s="87" t="s">
        <v>579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</row>
    <row r="173" spans="1:275" s="74" customFormat="1">
      <c r="A173" s="86" t="s">
        <v>580</v>
      </c>
      <c r="B173" s="87" t="s">
        <v>581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</row>
    <row r="174" spans="1:275" s="74" customFormat="1">
      <c r="A174" s="86" t="s">
        <v>994</v>
      </c>
      <c r="B174" s="87" t="s">
        <v>995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</row>
    <row r="175" spans="1:275" s="74" customFormat="1">
      <c r="A175" s="86" t="s">
        <v>996</v>
      </c>
      <c r="B175" s="87" t="s">
        <v>589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</row>
    <row r="176" spans="1:275" s="74" customFormat="1">
      <c r="A176" s="86" t="s">
        <v>997</v>
      </c>
      <c r="B176" s="87" t="s">
        <v>591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</row>
    <row r="177" spans="1:275" s="74" customFormat="1">
      <c r="A177" s="86" t="s">
        <v>998</v>
      </c>
      <c r="B177" s="87" t="s">
        <v>593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</row>
    <row r="178" spans="1:275">
      <c r="A178" s="86" t="s">
        <v>594</v>
      </c>
      <c r="B178" s="87" t="s">
        <v>595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</row>
    <row r="179" spans="1:275" s="74" customFormat="1">
      <c r="A179" s="86" t="s">
        <v>596</v>
      </c>
      <c r="B179" s="87" t="s">
        <v>597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</row>
    <row r="180" spans="1:275" s="74" customFormat="1">
      <c r="A180" s="86" t="s">
        <v>999</v>
      </c>
      <c r="B180" s="87" t="s">
        <v>1000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</row>
    <row r="181" spans="1:275" s="74" customFormat="1">
      <c r="A181" s="86" t="s">
        <v>1001</v>
      </c>
      <c r="B181" s="87" t="s">
        <v>601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</row>
    <row r="182" spans="1:275" s="74" customFormat="1">
      <c r="A182" s="86" t="s">
        <v>935</v>
      </c>
      <c r="B182" s="87" t="s">
        <v>936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</row>
    <row r="183" spans="1:275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</row>
    <row r="184" spans="1:275" s="104" customFormat="1" ht="17.25" thickBot="1">
      <c r="A184" s="9" t="s">
        <v>606</v>
      </c>
      <c r="B184" s="9" t="s">
        <v>1002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</row>
    <row r="185" spans="1:275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</row>
    <row r="186" spans="1:275" s="74" customFormat="1">
      <c r="A186" s="86" t="s">
        <v>608</v>
      </c>
      <c r="B186" s="87" t="s">
        <v>1003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</row>
    <row r="187" spans="1:275" s="74" customFormat="1">
      <c r="A187" s="86" t="s">
        <v>610</v>
      </c>
      <c r="B187" s="87" t="s">
        <v>611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</row>
    <row r="188" spans="1:275" s="74" customFormat="1">
      <c r="A188" s="86" t="s">
        <v>612</v>
      </c>
      <c r="B188" s="87" t="s">
        <v>613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</row>
    <row r="189" spans="1:275" s="74" customFormat="1">
      <c r="A189" s="86" t="s">
        <v>614</v>
      </c>
      <c r="B189" s="87" t="s">
        <v>615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</row>
    <row r="190" spans="1:275" s="74" customFormat="1">
      <c r="A190" s="86" t="s">
        <v>616</v>
      </c>
      <c r="B190" s="87" t="s">
        <v>1004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</row>
    <row r="191" spans="1:275" s="74" customFormat="1">
      <c r="A191" s="86" t="s">
        <v>618</v>
      </c>
      <c r="B191" s="87" t="s">
        <v>619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</row>
    <row r="192" spans="1:275" s="74" customFormat="1">
      <c r="A192" s="86" t="s">
        <v>620</v>
      </c>
      <c r="B192" s="87" t="s">
        <v>621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</row>
    <row r="193" spans="1:275" s="74" customFormat="1">
      <c r="A193" s="86" t="s">
        <v>622</v>
      </c>
      <c r="B193" s="87" t="s">
        <v>623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</row>
    <row r="194" spans="1:275" s="74" customFormat="1">
      <c r="A194" s="86" t="s">
        <v>624</v>
      </c>
      <c r="B194" s="87" t="s">
        <v>625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</row>
    <row r="195" spans="1:275" s="74" customFormat="1">
      <c r="A195" s="86" t="s">
        <v>626</v>
      </c>
      <c r="B195" s="87" t="s">
        <v>1005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</row>
    <row r="196" spans="1:275" s="74" customFormat="1">
      <c r="A196" s="86" t="s">
        <v>628</v>
      </c>
      <c r="B196" s="87" t="s">
        <v>629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</row>
    <row r="197" spans="1:275" s="74" customFormat="1">
      <c r="A197" s="86" t="s">
        <v>630</v>
      </c>
      <c r="B197" s="87" t="s">
        <v>631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</row>
    <row r="198" spans="1:275" s="74" customFormat="1">
      <c r="A198" s="86" t="s">
        <v>632</v>
      </c>
      <c r="B198" s="87" t="s">
        <v>1006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</row>
    <row r="199" spans="1:275" s="74" customFormat="1">
      <c r="A199" s="86" t="s">
        <v>1007</v>
      </c>
      <c r="B199" s="87" t="s">
        <v>1008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</row>
    <row r="200" spans="1:275" s="74" customFormat="1">
      <c r="A200" s="86" t="s">
        <v>636</v>
      </c>
      <c r="B200" s="87" t="s">
        <v>1009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</row>
    <row r="201" spans="1:275" s="74" customFormat="1">
      <c r="A201" s="86" t="s">
        <v>1010</v>
      </c>
      <c r="B201" s="87" t="s">
        <v>1011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</row>
    <row r="202" spans="1:275" s="74" customFormat="1">
      <c r="A202" s="86" t="s">
        <v>1012</v>
      </c>
      <c r="B202" s="87" t="s">
        <v>1013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</row>
    <row r="203" spans="1:275" s="94" customFormat="1">
      <c r="A203" s="86" t="s">
        <v>640</v>
      </c>
      <c r="B203" s="87" t="s">
        <v>641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</row>
    <row r="204" spans="1:275" s="74" customFormat="1">
      <c r="A204" s="86" t="s">
        <v>1014</v>
      </c>
      <c r="B204" s="87" t="s">
        <v>643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</row>
    <row r="205" spans="1:275" s="74" customFormat="1">
      <c r="A205" s="86" t="s">
        <v>644</v>
      </c>
      <c r="B205" s="87" t="s">
        <v>1015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</row>
    <row r="206" spans="1:275" s="74" customFormat="1">
      <c r="A206" s="86" t="s">
        <v>1016</v>
      </c>
      <c r="B206" s="87" t="s">
        <v>1017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</row>
    <row r="207" spans="1:275" s="74" customFormat="1">
      <c r="A207" s="86" t="s">
        <v>648</v>
      </c>
      <c r="B207" s="87" t="s">
        <v>1018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</row>
    <row r="208" spans="1:275" s="74" customFormat="1">
      <c r="A208" s="86" t="s">
        <v>650</v>
      </c>
      <c r="B208" s="87" t="s">
        <v>1019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</row>
    <row r="209" spans="1:275" s="74" customFormat="1">
      <c r="A209" s="86" t="s">
        <v>1020</v>
      </c>
      <c r="B209" s="87" t="s">
        <v>653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</row>
    <row r="210" spans="1:275" s="74" customFormat="1">
      <c r="A210" s="86" t="s">
        <v>1021</v>
      </c>
      <c r="B210" s="87" t="s">
        <v>1022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</row>
    <row r="211" spans="1:275" s="74" customFormat="1">
      <c r="A211" s="86" t="s">
        <v>656</v>
      </c>
      <c r="B211" s="87" t="s">
        <v>657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</row>
    <row r="212" spans="1:275" s="74" customFormat="1">
      <c r="A212" s="86" t="s">
        <v>1023</v>
      </c>
      <c r="B212" s="87" t="s">
        <v>1024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</row>
    <row r="213" spans="1:275" s="74" customFormat="1">
      <c r="A213" s="86"/>
      <c r="B213" s="87" t="s">
        <v>1025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</row>
    <row r="214" spans="1:275" s="74" customFormat="1">
      <c r="A214" s="86" t="s">
        <v>935</v>
      </c>
      <c r="B214" s="87" t="s">
        <v>936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</row>
    <row r="215" spans="1:275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</row>
    <row r="216" spans="1:275" s="104" customFormat="1" ht="17.25" thickBot="1">
      <c r="A216" s="9" t="s">
        <v>667</v>
      </c>
      <c r="B216" s="9" t="s">
        <v>1026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</row>
    <row r="217" spans="1:275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</row>
    <row r="218" spans="1:275" s="74" customFormat="1">
      <c r="A218" s="86" t="s">
        <v>669</v>
      </c>
      <c r="B218" s="87" t="s">
        <v>670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</row>
    <row r="219" spans="1:275" s="74" customFormat="1">
      <c r="A219" s="86" t="s">
        <v>671</v>
      </c>
      <c r="B219" s="87" t="s">
        <v>672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</row>
    <row r="220" spans="1:275" s="74" customFormat="1">
      <c r="A220" s="86" t="s">
        <v>675</v>
      </c>
      <c r="B220" s="87" t="s">
        <v>1027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</row>
    <row r="221" spans="1:275" s="74" customFormat="1">
      <c r="A221" s="86" t="s">
        <v>677</v>
      </c>
      <c r="B221" s="87" t="s">
        <v>678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</row>
    <row r="222" spans="1:275" s="74" customFormat="1">
      <c r="A222" s="86" t="s">
        <v>679</v>
      </c>
      <c r="B222" s="87" t="s">
        <v>680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</row>
    <row r="223" spans="1:275" s="74" customFormat="1">
      <c r="A223" s="86" t="s">
        <v>681</v>
      </c>
      <c r="B223" s="87" t="s">
        <v>682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</row>
    <row r="224" spans="1:275" s="112" customFormat="1">
      <c r="A224" s="86" t="s">
        <v>683</v>
      </c>
      <c r="B224" s="87" t="s">
        <v>684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</row>
    <row r="225" spans="1:275" s="74" customFormat="1">
      <c r="A225" s="86" t="s">
        <v>685</v>
      </c>
      <c r="B225" s="87" t="s">
        <v>686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</row>
    <row r="226" spans="1:275" s="74" customFormat="1">
      <c r="A226" s="86" t="s">
        <v>687</v>
      </c>
      <c r="B226" s="87" t="s">
        <v>688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</row>
    <row r="227" spans="1:275" s="74" customFormat="1">
      <c r="A227" s="86" t="s">
        <v>689</v>
      </c>
      <c r="B227" s="87" t="s">
        <v>690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</row>
    <row r="228" spans="1:275" s="74" customFormat="1">
      <c r="A228" s="86" t="s">
        <v>691</v>
      </c>
      <c r="B228" s="87" t="s">
        <v>1028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</row>
    <row r="229" spans="1:275" s="74" customFormat="1">
      <c r="A229" s="86" t="s">
        <v>693</v>
      </c>
      <c r="B229" s="87" t="s">
        <v>694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</row>
    <row r="230" spans="1:275" s="74" customFormat="1">
      <c r="A230" s="86" t="s">
        <v>695</v>
      </c>
      <c r="B230" s="87" t="s">
        <v>696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</row>
    <row r="231" spans="1:275" s="74" customFormat="1">
      <c r="A231" s="86" t="s">
        <v>697</v>
      </c>
      <c r="B231" s="87" t="s">
        <v>698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</row>
    <row r="232" spans="1:275" s="74" customFormat="1">
      <c r="A232" s="86" t="s">
        <v>699</v>
      </c>
      <c r="B232" s="87" t="s">
        <v>700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</row>
    <row r="233" spans="1:275" s="74" customFormat="1">
      <c r="A233" s="86" t="s">
        <v>701</v>
      </c>
      <c r="B233" s="87" t="s">
        <v>702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</row>
    <row r="234" spans="1:275" s="74" customFormat="1">
      <c r="A234" s="86" t="s">
        <v>703</v>
      </c>
      <c r="B234" s="87" t="s">
        <v>704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</row>
    <row r="235" spans="1:275" s="74" customFormat="1">
      <c r="A235" s="86" t="s">
        <v>705</v>
      </c>
      <c r="B235" s="87" t="s">
        <v>706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</row>
    <row r="236" spans="1:275" s="74" customFormat="1">
      <c r="A236" s="86" t="s">
        <v>707</v>
      </c>
      <c r="B236" s="87" t="s">
        <v>708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</row>
    <row r="237" spans="1:275" s="74" customFormat="1">
      <c r="A237" s="86" t="s">
        <v>709</v>
      </c>
      <c r="B237" s="87" t="s">
        <v>710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</row>
    <row r="238" spans="1:275" s="74" customFormat="1">
      <c r="A238" s="86" t="s">
        <v>711</v>
      </c>
      <c r="B238" s="87" t="s">
        <v>712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</row>
    <row r="239" spans="1:275" s="74" customFormat="1">
      <c r="A239" s="86" t="s">
        <v>1029</v>
      </c>
      <c r="B239" s="87" t="s">
        <v>714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</row>
    <row r="240" spans="1:275" s="74" customFormat="1">
      <c r="A240" s="86" t="s">
        <v>715</v>
      </c>
      <c r="B240" s="87" t="s">
        <v>716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</row>
    <row r="241" spans="1:275" s="74" customFormat="1">
      <c r="A241" s="86" t="s">
        <v>1030</v>
      </c>
      <c r="B241" s="87" t="s">
        <v>1031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</row>
    <row r="242" spans="1:275" s="74" customFormat="1">
      <c r="A242" s="86" t="s">
        <v>1032</v>
      </c>
      <c r="B242" s="87" t="s">
        <v>720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</row>
    <row r="243" spans="1:275" s="74" customFormat="1">
      <c r="A243" s="86" t="s">
        <v>721</v>
      </c>
      <c r="B243" s="87" t="s">
        <v>722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</row>
    <row r="244" spans="1:275" s="74" customFormat="1">
      <c r="A244" s="86" t="s">
        <v>723</v>
      </c>
      <c r="B244" s="87" t="s">
        <v>724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</row>
    <row r="245" spans="1:275" s="74" customFormat="1">
      <c r="A245" s="86" t="s">
        <v>725</v>
      </c>
      <c r="B245" s="87" t="s">
        <v>726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</row>
    <row r="246" spans="1:275" s="74" customFormat="1">
      <c r="A246" s="86" t="s">
        <v>1033</v>
      </c>
      <c r="B246" s="87" t="s">
        <v>728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</row>
    <row r="247" spans="1:275" s="74" customFormat="1">
      <c r="A247" s="86" t="s">
        <v>1034</v>
      </c>
      <c r="B247" s="87" t="s">
        <v>1035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</row>
    <row r="248" spans="1:275" s="74" customFormat="1">
      <c r="A248" s="86" t="s">
        <v>731</v>
      </c>
      <c r="B248" s="87" t="s">
        <v>732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</row>
    <row r="249" spans="1:275" s="74" customFormat="1">
      <c r="A249" s="86" t="s">
        <v>735</v>
      </c>
      <c r="B249" s="87" t="s">
        <v>736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</row>
    <row r="250" spans="1:275" s="74" customFormat="1">
      <c r="A250" s="86" t="s">
        <v>737</v>
      </c>
      <c r="B250" s="87" t="s">
        <v>738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</row>
    <row r="251" spans="1:275" s="74" customFormat="1">
      <c r="A251" s="86" t="s">
        <v>739</v>
      </c>
      <c r="B251" s="87" t="s">
        <v>740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</row>
    <row r="252" spans="1:275" s="74" customFormat="1">
      <c r="A252" s="86" t="s">
        <v>741</v>
      </c>
      <c r="B252" s="87" t="s">
        <v>1036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</row>
    <row r="253" spans="1:275" s="74" customFormat="1">
      <c r="A253" s="86" t="s">
        <v>743</v>
      </c>
      <c r="B253" s="87" t="s">
        <v>744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</row>
    <row r="254" spans="1:275" s="74" customFormat="1">
      <c r="A254" s="86" t="s">
        <v>1037</v>
      </c>
      <c r="B254" s="87" t="s">
        <v>746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</row>
    <row r="255" spans="1:275" s="94" customFormat="1">
      <c r="A255" s="86" t="s">
        <v>747</v>
      </c>
      <c r="B255" s="87" t="s">
        <v>748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</row>
    <row r="256" spans="1:275" s="74" customFormat="1">
      <c r="A256" s="86" t="s">
        <v>1038</v>
      </c>
      <c r="B256" s="87" t="s">
        <v>1039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</row>
    <row r="257" spans="1:275" s="74" customFormat="1">
      <c r="A257" s="86" t="s">
        <v>1040</v>
      </c>
      <c r="B257" s="87" t="s">
        <v>752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</row>
    <row r="258" spans="1:275">
      <c r="A258" s="86" t="s">
        <v>753</v>
      </c>
      <c r="B258" s="87" t="s">
        <v>1041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</row>
    <row r="259" spans="1:275">
      <c r="A259" s="86" t="s">
        <v>754</v>
      </c>
      <c r="B259" s="87" t="s">
        <v>1042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</row>
    <row r="260" spans="1:275">
      <c r="A260" s="86" t="s">
        <v>756</v>
      </c>
      <c r="B260" s="87" t="s">
        <v>757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</row>
    <row r="261" spans="1:275">
      <c r="A261" s="86" t="s">
        <v>758</v>
      </c>
      <c r="B261" s="87" t="s">
        <v>759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</row>
    <row r="262" spans="1:275">
      <c r="A262" s="86" t="s">
        <v>760</v>
      </c>
      <c r="B262" s="87" t="s">
        <v>761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</row>
    <row r="263" spans="1:275">
      <c r="A263" s="86" t="s">
        <v>762</v>
      </c>
      <c r="B263" s="87" t="s">
        <v>1043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</row>
    <row r="264" spans="1:275" s="74" customFormat="1">
      <c r="A264" s="86" t="s">
        <v>764</v>
      </c>
      <c r="B264" s="87" t="s">
        <v>765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</row>
    <row r="265" spans="1:275" s="74" customFormat="1">
      <c r="A265" s="86" t="s">
        <v>766</v>
      </c>
      <c r="B265" s="87" t="s">
        <v>767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</row>
    <row r="266" spans="1:275" s="74" customFormat="1">
      <c r="A266" s="86" t="s">
        <v>1044</v>
      </c>
      <c r="B266" s="87" t="s">
        <v>1045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</row>
    <row r="267" spans="1:275" s="74" customFormat="1">
      <c r="A267" s="86" t="s">
        <v>770</v>
      </c>
      <c r="B267" s="87" t="s">
        <v>771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</row>
    <row r="268" spans="1:275" s="74" customFormat="1">
      <c r="A268" s="86" t="s">
        <v>772</v>
      </c>
      <c r="B268" s="87" t="s">
        <v>1046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</row>
    <row r="269" spans="1:275" s="74" customFormat="1">
      <c r="A269" s="86" t="s">
        <v>1047</v>
      </c>
      <c r="B269" s="87" t="s">
        <v>1048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</row>
    <row r="270" spans="1:275" s="74" customFormat="1">
      <c r="A270" s="86" t="s">
        <v>776</v>
      </c>
      <c r="B270" s="87" t="s">
        <v>777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</row>
    <row r="271" spans="1:275" s="74" customFormat="1">
      <c r="A271" s="86" t="s">
        <v>1049</v>
      </c>
      <c r="B271" s="87" t="s">
        <v>779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</row>
    <row r="272" spans="1:275" s="74" customFormat="1">
      <c r="A272" s="86" t="s">
        <v>780</v>
      </c>
      <c r="B272" s="87" t="s">
        <v>1050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</row>
    <row r="273" spans="1:275" s="74" customFormat="1">
      <c r="A273" s="86" t="s">
        <v>782</v>
      </c>
      <c r="B273" s="87" t="s">
        <v>783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</row>
    <row r="274" spans="1:275" s="74" customFormat="1">
      <c r="A274" s="86" t="s">
        <v>1051</v>
      </c>
      <c r="B274" s="87" t="s">
        <v>1052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</row>
    <row r="275" spans="1:275" s="74" customFormat="1">
      <c r="A275" s="86" t="s">
        <v>784</v>
      </c>
      <c r="B275" s="87" t="s">
        <v>1053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</row>
    <row r="276" spans="1:275" s="74" customFormat="1">
      <c r="A276" s="86" t="s">
        <v>1054</v>
      </c>
      <c r="B276" s="87" t="s">
        <v>1055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</row>
    <row r="277" spans="1:275" s="74" customFormat="1">
      <c r="A277" s="86" t="s">
        <v>788</v>
      </c>
      <c r="B277" s="87" t="s">
        <v>789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</row>
    <row r="278" spans="1:275" s="74" customFormat="1">
      <c r="A278" s="86" t="s">
        <v>1056</v>
      </c>
      <c r="B278" s="87" t="s">
        <v>1057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</row>
    <row r="279" spans="1:275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</row>
    <row r="280" spans="1:275" s="94" customFormat="1">
      <c r="A280" s="113" t="s">
        <v>1058</v>
      </c>
      <c r="B280" s="114" t="s">
        <v>1059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</row>
    <row r="281" spans="1:275">
      <c r="A281" s="76" t="s">
        <v>1060</v>
      </c>
      <c r="U281" s="121"/>
      <c r="AH281" s="121"/>
      <c r="AU281" s="121"/>
      <c r="BH281" s="121"/>
    </row>
    <row r="282" spans="1:275">
      <c r="U282" s="121"/>
      <c r="AH282" s="121"/>
      <c r="AU282" s="121"/>
      <c r="BH282" s="121"/>
    </row>
    <row r="283" spans="1:275">
      <c r="U283" s="121"/>
      <c r="AH283" s="121"/>
      <c r="AU283" s="121"/>
      <c r="BH283" s="121"/>
    </row>
    <row r="284" spans="1:275">
      <c r="U284" s="121"/>
      <c r="AH284" s="121"/>
      <c r="AU284" s="121"/>
      <c r="BH284" s="121"/>
    </row>
    <row r="285" spans="1:275">
      <c r="U285" s="121"/>
      <c r="AH285" s="121"/>
      <c r="AU285" s="121"/>
      <c r="BH285" s="121"/>
    </row>
    <row r="286" spans="1:275">
      <c r="U286" s="121"/>
      <c r="AH286" s="121"/>
      <c r="AU286" s="121"/>
      <c r="BH286" s="121"/>
    </row>
    <row r="287" spans="1:275">
      <c r="U287" s="121"/>
      <c r="AH287" s="121"/>
      <c r="AU287" s="121"/>
      <c r="BH287" s="121"/>
    </row>
    <row r="288" spans="1:275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2017-10-19T05:51:32Z</dcterms:modified>
</cp:coreProperties>
</file>