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알리오\알리오(2020)\첨부서류\16. 요약재무상태표\별도\"/>
    </mc:Choice>
  </mc:AlternateContent>
  <bookViews>
    <workbookView xWindow="0" yWindow="0" windowWidth="25620" windowHeight="12840"/>
  </bookViews>
  <sheets>
    <sheet name="재무상태표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SSS1" hidden="1">#REF!</definedName>
    <definedName name="__123Graph_D" hidden="1">[1]FAB별!#REF!</definedName>
    <definedName name="__CF2003" hidden="1">{#N/A,#N/A,FALSE,"BS";#N/A,#N/A,FALSE,"PL";#N/A,#N/A,FALSE,"처분";#N/A,#N/A,FALSE,"현금";#N/A,#N/A,FALSE,"매출";#N/A,#N/A,FALSE,"원가";#N/A,#N/A,FALSE,"경영"}</definedName>
    <definedName name="__IntlFixup" hidden="1">TRUE</definedName>
    <definedName name="__SSS1" hidden="1">#REF!</definedName>
    <definedName name="__ttt43" hidden="1">[2]분석적검토!#REF!</definedName>
    <definedName name="_9CF2003_" hidden="1">{#N/A,#N/A,FALSE,"BS";#N/A,#N/A,FALSE,"PL";#N/A,#N/A,FALSE,"처분";#N/A,#N/A,FALSE,"현금";#N/A,#N/A,FALSE,"매출";#N/A,#N/A,FALSE,"원가";#N/A,#N/A,FALSE,"경영"}</definedName>
    <definedName name="_Dist_Values" hidden="1">#REF!</definedName>
    <definedName name="_Fill" hidden="1">#REF!</definedName>
    <definedName name="_FILL1" hidden="1">#REF!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255</definedName>
    <definedName name="_Parse_Out" hidden="1">#REF!</definedName>
    <definedName name="_Regression_Int" hidden="1">1</definedName>
    <definedName name="_Sort" hidden="1">#REF!</definedName>
    <definedName name="_SORT1" hidden="1">#REF!</definedName>
    <definedName name="_SSS1" hidden="1">#REF!</definedName>
    <definedName name="_Table2_In1" hidden="1">#REF!</definedName>
    <definedName name="_Table2_In2" hidden="1">#REF!</definedName>
    <definedName name="_Table2_Out" hidden="1">#REF!</definedName>
    <definedName name="_ttt43" hidden="1">[3]분석적검토!#REF!</definedName>
    <definedName name="\" hidden="1">{#N/A,#N/A,FALSE,"P.C.B"}</definedName>
    <definedName name="aaaaaaaaaa" hidden="1">#REF!</definedName>
    <definedName name="Access_Button" hidden="1">"X9805인원_인사기록__2__List"</definedName>
    <definedName name="AccessDatabase" hidden="1">"C:\SINS\인원현황\9805인원.mdb"</definedName>
    <definedName name="anscount" hidden="1">2</definedName>
    <definedName name="ARBS" hidden="1">{#N/A,#N/A,FALSE,"BS";#N/A,#N/A,FALSE,"PL";#N/A,#N/A,FALSE,"처분";#N/A,#N/A,FALSE,"현금";#N/A,#N/A,FALSE,"매출";#N/A,#N/A,FALSE,"원가";#N/A,#N/A,FALSE,"경영"}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Q" hidden="1">{#N/A,#N/A,FALSE,"총괄수정"}</definedName>
    <definedName name="ASS" hidden="1">{#N/A,#N/A,FALSE,"P.C.B"}</definedName>
    <definedName name="ban" hidden="1">{#N/A,#N/A,FALSE,"P.C.B"}</definedName>
    <definedName name="BG_Del" hidden="1">15</definedName>
    <definedName name="BG_Ins" hidden="1">4</definedName>
    <definedName name="BG_Mod" hidden="1">6</definedName>
    <definedName name="CAPA9798" hidden="1">{#N/A,#N/A,FALSE,"P.C.B"}</definedName>
    <definedName name="CF" hidden="1">{#N/A,#N/A,FALSE,"BS";#N/A,#N/A,FALSE,"PL";#N/A,#N/A,FALSE,"처분";#N/A,#N/A,FALSE,"현금";#N/A,#N/A,FALSE,"매출";#N/A,#N/A,FALSE,"원가";#N/A,#N/A,FALSE,"경영"}</definedName>
    <definedName name="CHANG" hidden="1">{#N/A,#N/A,FALSE,"P.C.B"}</definedName>
    <definedName name="DDD" hidden="1">{#N/A,#N/A,FALSE,"P.C.B"}</definedName>
    <definedName name="dkdlrh" hidden="1">{"'Sheet1'!$A$1:$D$15"}</definedName>
    <definedName name="FF" hidden="1">{#N/A,#N/A,FALSE,"P.C.B"}</definedName>
    <definedName name="FFF" hidden="1">{#N/A,#N/A,FALSE,"P.C.B"}</definedName>
    <definedName name="FHKR" hidden="1">{#N/A,#N/A,FALSE,"P.C.B"}</definedName>
    <definedName name="GG" hidden="1">{#N/A,#N/A,FALSE,"BS";#N/A,#N/A,FALSE,"PL";#N/A,#N/A,FALSE,"처분";#N/A,#N/A,FALSE,"현금";#N/A,#N/A,FALSE,"매출";#N/A,#N/A,FALSE,"원가";#N/A,#N/A,FALSE,"경영"}</definedName>
    <definedName name="hhh" hidden="1">{#N/A,#N/A,FALSE,"BS";#N/A,#N/A,FALSE,"PL";#N/A,#N/A,FALSE,"처분";#N/A,#N/A,FALSE,"현금";#N/A,#N/A,FALSE,"매출";#N/A,#N/A,FALSE,"원가";#N/A,#N/A,FALSE,"경영"}</definedName>
    <definedName name="HTML_CodePage" hidden="1">1252</definedName>
    <definedName name="HTML_Control" hidden="1">{"'Advertisment &amp; Publicity'!$A$1:$E$28"}</definedName>
    <definedName name="HTML_Description" hidden="1">""</definedName>
    <definedName name="HTML_Email" hidden="1">""</definedName>
    <definedName name="HTML_Header" hidden="1">"Advertisment &amp; Publicity"</definedName>
    <definedName name="HTML_LastUpdate" hidden="1">"14/5/2000"</definedName>
    <definedName name="HTML_LineAfter" hidden="1">FALSE</definedName>
    <definedName name="HTML_LineBefore" hidden="1">FALSE</definedName>
    <definedName name="HTML_Name" hidden="1">"Sameer Rai Magoon"</definedName>
    <definedName name="HTML_OBDlg2" hidden="1">TRUE</definedName>
    <definedName name="HTML_OBDlg4" hidden="1">TRUE</definedName>
    <definedName name="HTML_OS" hidden="1">0</definedName>
    <definedName name="HTML_PathFile" hidden="1">"E:\O\BAL_SHEE\STATUTAR.BAL\BALM2000\MyHTML.htm"</definedName>
    <definedName name="HTML_Title" hidden="1">"CORO_DEL"</definedName>
    <definedName name="HTML1_1" hidden="1">"[수주관리98.xls]회선현황!$A$5:$O$53"</definedName>
    <definedName name="HTML1_10" hidden="1">""</definedName>
    <definedName name="HTML1_11" hidden="1">1</definedName>
    <definedName name="HTML1_12" hidden="1">"C:\My Documents\98년\1월\영업현황\시험.htm"</definedName>
    <definedName name="HTML1_2" hidden="1">1</definedName>
    <definedName name="HTML1_3" hidden="1">"수주관리98"</definedName>
    <definedName name="HTML1_4" hidden="1">"회선현황"</definedName>
    <definedName name="HTML1_5" hidden="1">""</definedName>
    <definedName name="HTML1_6" hidden="1">-4146</definedName>
    <definedName name="HTML1_7" hidden="1">-4146</definedName>
    <definedName name="HTML1_8" hidden="1">"98-01-21"</definedName>
    <definedName name="HTML1_9" hidden="1">"김은광"</definedName>
    <definedName name="HTML10_1" hidden="1">"'[수주관리98.xls]2월1주차'!$A$1:$P$31"</definedName>
    <definedName name="HTML10_10" hidden="1">""</definedName>
    <definedName name="HTML10_11" hidden="1">1</definedName>
    <definedName name="HTML10_12" hidden="1">"C:\My Documents\98년\영업현황\일일현황-98.2.6.htm"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"'[수주관리98.xls]2월2주차'!$A$1:$P$21"</definedName>
    <definedName name="HTML11_10" hidden="1">""</definedName>
    <definedName name="HTML11_11" hidden="1">1</definedName>
    <definedName name="HTML11_12" hidden="1">"C:\My Documents\98년\영업현황\일일현황-98.2.12.htm"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"'[수주관리98.xls]2월2주차'!$A$1:$P$34"</definedName>
    <definedName name="HTML12_10" hidden="1">""</definedName>
    <definedName name="HTML12_11" hidden="1">1</definedName>
    <definedName name="HTML12_12" hidden="1">"C:\My Documents\98년\영업현황\일일현황-98.2.13.htm"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"'[수주관리98.xls]2월2주차'!$A$1:$P$19"</definedName>
    <definedName name="HTML13_10" hidden="1">""</definedName>
    <definedName name="HTML13_11" hidden="1">1</definedName>
    <definedName name="HTML13_12" hidden="1">"C:\My Documents\98년\영업현황\일일현황-98.2.12.htm"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"'[수주관리98.xls]2월2주차'!$A$1:$P$17"</definedName>
    <definedName name="HTML14_10" hidden="1">""</definedName>
    <definedName name="HTML14_11" hidden="1">1</definedName>
    <definedName name="HTML14_12" hidden="1">"C:\My Documents\98년\영업현황\일일현황-98.2.9.htm"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"'[수주관리98.xls]2월3주차'!$A$1:$P$20"</definedName>
    <definedName name="HTML15_10" hidden="1">""</definedName>
    <definedName name="HTML15_11" hidden="1">1</definedName>
    <definedName name="HTML15_12" hidden="1">"C:\My Documents\98년\영업현황\일일현황-98.2.16.htm"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"'[수주통합관리98_2_21.xls]2월3주차'!$A$1:$I$89"</definedName>
    <definedName name="HTML16_10" hidden="1">""</definedName>
    <definedName name="HTML16_11" hidden="1">1</definedName>
    <definedName name="HTML16_12" hidden="1">"C:\My Documents\98년\영업현황\일일현황-98.2.25.htm"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"'[수주통합관리98_2_21.xls]2월3주차'!$A$4:$H$30"</definedName>
    <definedName name="HTML17_10" hidden="1">""</definedName>
    <definedName name="HTML17_11" hidden="1">1</definedName>
    <definedName name="HTML17_12" hidden="1">"C:\My Documents\98년\영업현황\1월 수주현황.htm"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"'[수주통합관리98_2_21.xls]2월3주차'!$A$32:$I$58"</definedName>
    <definedName name="HTML18_10" hidden="1">""</definedName>
    <definedName name="HTML18_11" hidden="1">1</definedName>
    <definedName name="HTML18_12" hidden="1">"C:\My Documents\98년\영업현황\2월 수주현황(2월25일 현재).htm"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"'[수주통합관리98_2_21.xls]2월3주차'!$A$63:$F$89"</definedName>
    <definedName name="HTML19_10" hidden="1">""</definedName>
    <definedName name="HTML19_11" hidden="1">1</definedName>
    <definedName name="HTML19_12" hidden="1">"C:\My Documents\98년\영업현황\월별현황(2월25일 현재).htm"</definedName>
    <definedName name="HTML19_2" hidden="1">1</definedName>
    <definedName name="HTML19_3" hidden="1">""</definedName>
    <definedName name="HTML19_4" hidden="1">""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"[수주관리98.xls]일일현황!$A$1:$L$10"</definedName>
    <definedName name="HTML2_10" hidden="1">""</definedName>
    <definedName name="HTML2_11" hidden="1">1</definedName>
    <definedName name="HTML2_12" hidden="1">"C:\My Documents\98년\1월\영업현황\일일현황-98.1.22.htm"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"98-01-22"</definedName>
    <definedName name="HTML2_9" hidden="1">""</definedName>
    <definedName name="HTML20_1" hidden="1">"'[수주통합관리98_2_25.xls]2월4주차'!$A$71:$F$97"</definedName>
    <definedName name="HTML20_10" hidden="1">""</definedName>
    <definedName name="HTML20_11" hidden="1">1</definedName>
    <definedName name="HTML20_12" hidden="1">"C:\My Documents\98년\영업현황\월별현황(2월 마감분).htm"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"'[수주통합관리98_2_25.xls]2월4주차'!$A$4:$H$29"</definedName>
    <definedName name="HTML21_10" hidden="1">""</definedName>
    <definedName name="HTML21_11" hidden="1">1</definedName>
    <definedName name="HTML21_12" hidden="1">"C:\My Documents\98년\영업현황\1월 수주현황(1월 마감분).htm"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"'[수주통합관리98_2_25.xls]2월4주차'!$A$31:$I$66"</definedName>
    <definedName name="HTML22_10" hidden="1">""</definedName>
    <definedName name="HTML22_11" hidden="1">1</definedName>
    <definedName name="HTML22_12" hidden="1">"C:\My Documents\98년\영업현황\1월 수주현황(2월 마감분).htm"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"[수주통합관리98_2_25.xls]보고양식!$A$32:$I$68"</definedName>
    <definedName name="HTML23_10" hidden="1">""</definedName>
    <definedName name="HTML23_11" hidden="1">1</definedName>
    <definedName name="HTML23_12" hidden="1">"C:\My Documents\98년\영업현황\2월 수주현황(2월 마감분).htm"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"[수주통합관리98_2_25.xls]보고양식!$A$73:$F$98"</definedName>
    <definedName name="HTML24_10" hidden="1">""</definedName>
    <definedName name="HTML24_11" hidden="1">1</definedName>
    <definedName name="HTML24_12" hidden="1">"C:\My Documents\98년\영업현황\월별현황(2월 마감분).htm"</definedName>
    <definedName name="HTML24_2" hidden="1">1</definedName>
    <definedName name="HTML24_3" hidden="1">""</definedName>
    <definedName name="HTML24_4" hidden="1">""</definedName>
    <definedName name="HTML24_5" hidden="1">""</definedName>
    <definedName name="HTML24_6" hidden="1">-4146</definedName>
    <definedName name="HTML24_7" hidden="1">-4146</definedName>
    <definedName name="HTML24_8" hidden="1">""</definedName>
    <definedName name="HTML24_9" hidden="1">""</definedName>
    <definedName name="HTML25_1" hidden="1">"[수주통합관리98_2_25.xls]보고양식!$A$4:$I$29"</definedName>
    <definedName name="HTML25_10" hidden="1">""</definedName>
    <definedName name="HTML25_11" hidden="1">1</definedName>
    <definedName name="HTML25_12" hidden="1">"C:\My Documents\98년\영업현황\1월 수주현황(1월 마감분).htm"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""</definedName>
    <definedName name="HTML25_9" hidden="1">""</definedName>
    <definedName name="HTML26_1" hidden="1">"[수주통합관리98_2_25.xls]보고양식!$A$31:$K$80"</definedName>
    <definedName name="HTML26_10" hidden="1">""</definedName>
    <definedName name="HTML26_11" hidden="1">1</definedName>
    <definedName name="HTML26_12" hidden="1">"C:\My Documents\98년\영업현황\2월 수주현황(2월 마감분).htm"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"[수주통합관리98_2_25.xls]보고양식!$B$84:$G$109"</definedName>
    <definedName name="HTML27_10" hidden="1">""</definedName>
    <definedName name="HTML27_11" hidden="1">1</definedName>
    <definedName name="HTML27_12" hidden="1">"C:\My Documents\98년\영업현황\월별현황(2월 마감분).htm"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"[수주통합관리98_3_2.xls]보고양식!$B$92:$G$117"</definedName>
    <definedName name="HTML28_10" hidden="1">""</definedName>
    <definedName name="HTML28_11" hidden="1">1</definedName>
    <definedName name="HTML28_12" hidden="1">"C:\My Documents\98년\영업현황\월별현황(2월 마감분).htm"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29_1" hidden="1">"[수주통합관리98_3_2.xls]보고양식!$A$31:$K$88"</definedName>
    <definedName name="HTML29_10" hidden="1">""</definedName>
    <definedName name="HTML29_11" hidden="1">1</definedName>
    <definedName name="HTML29_12" hidden="1">"C:\My Documents\98년\영업현황\2월 수주현황(2월 마감분).htm"</definedName>
    <definedName name="HTML29_2" hidden="1">1</definedName>
    <definedName name="HTML29_3" hidden="1">""</definedName>
    <definedName name="HTML29_4" hidden="1">""</definedName>
    <definedName name="HTML29_5" hidden="1">""</definedName>
    <definedName name="HTML29_6" hidden="1">-4146</definedName>
    <definedName name="HTML29_7" hidden="1">-4146</definedName>
    <definedName name="HTML29_8" hidden="1">""</definedName>
    <definedName name="HTML29_9" hidden="1">""</definedName>
    <definedName name="HTML3_1" hidden="1">"[수주관리98.xls]일일현황!$A$1:$N$9"</definedName>
    <definedName name="HTML3_10" hidden="1">""</definedName>
    <definedName name="HTML3_11" hidden="1">1</definedName>
    <definedName name="HTML3_12" hidden="1">"C:\My Documents\98년\영업현황\일일현황-98.1.23.htm"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1</definedName>
    <definedName name="HTML3_7" hidden="1">1</definedName>
    <definedName name="HTML3_8" hidden="1">""</definedName>
    <definedName name="HTML3_9" hidden="1">""</definedName>
    <definedName name="HTML30_1" hidden="1">"'[사본 - 영업통합관리(수주.매출).xls]보고양식'!$A$114:$K$131"</definedName>
    <definedName name="HTML30_10" hidden="1">""</definedName>
    <definedName name="HTML30_11" hidden="1">1</definedName>
    <definedName name="HTML30_12" hidden="1">"C:\My Documents\98년\영업현황\일일현황-98.3.12.htm"</definedName>
    <definedName name="HTML30_2" hidden="1">1</definedName>
    <definedName name="HTML30_3" hidden="1">""</definedName>
    <definedName name="HTML30_4" hidden="1">""</definedName>
    <definedName name="HTML30_5" hidden="1">""</definedName>
    <definedName name="HTML30_6" hidden="1">-4146</definedName>
    <definedName name="HTML30_7" hidden="1">-4146</definedName>
    <definedName name="HTML30_8" hidden="1">""</definedName>
    <definedName name="HTML30_9" hidden="1">""</definedName>
    <definedName name="HTML4_1" hidden="1">"[수주관리98.xls]영업!$A$1:$N$15"</definedName>
    <definedName name="HTML4_10" hidden="1">""</definedName>
    <definedName name="HTML4_11" hidden="1">1</definedName>
    <definedName name="HTML4_12" hidden="1">"C:\My Documents\98년\영업현황\일일현황-98.1.31.htm"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1</definedName>
    <definedName name="HTML4_7" hidden="1">1</definedName>
    <definedName name="HTML4_8" hidden="1">"98-01-31"</definedName>
    <definedName name="HTML4_9" hidden="1">""</definedName>
    <definedName name="HTML5_1" hidden="1">"[수주관리98.xls]영업!$A$1:$N$29"</definedName>
    <definedName name="HTML5_10" hidden="1">""</definedName>
    <definedName name="HTML5_11" hidden="1">1</definedName>
    <definedName name="HTML5_12" hidden="1">"C:\My Documents\98년\영업현황\일일현황-98.1.31.v.htm"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1</definedName>
    <definedName name="HTML5_7" hidden="1">1</definedName>
    <definedName name="HTML5_8" hidden="1">""</definedName>
    <definedName name="HTML5_9" hidden="1">""</definedName>
    <definedName name="HTML6_1" hidden="1">"'[수주관리98.xls]2월'!$A$1:$P$48"</definedName>
    <definedName name="HTML6_10" hidden="1">""</definedName>
    <definedName name="HTML6_11" hidden="1">1</definedName>
    <definedName name="HTML6_12" hidden="1">"C:\My Documents\98년\영업현황\일일현황-98.1.31.htm"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"'[수주관리98.xls]2월'!$A$3:$P$30"</definedName>
    <definedName name="HTML7_10" hidden="1">""</definedName>
    <definedName name="HTML7_11" hidden="1">1</definedName>
    <definedName name="HTML7_12" hidden="1">"C:\My Documents\98년\영업현황\일일현황-98.1.31.htm"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"'[수주관리98.xls]2월'!$A$1:$P$30"</definedName>
    <definedName name="HTML8_10" hidden="1">""</definedName>
    <definedName name="HTML8_11" hidden="1">1</definedName>
    <definedName name="HTML8_12" hidden="1">"C:\My Documents\98년\영업현황\일일현황-98.1.31.htm"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"'[수주관리98.xls]2월'!$A$1:$P$19"</definedName>
    <definedName name="HTML9_10" hidden="1">""</definedName>
    <definedName name="HTML9_11" hidden="1">1</definedName>
    <definedName name="HTML9_12" hidden="1">"C:\My Documents\98년\영업현황\일일현황-98.2.10.htm"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30</definedName>
    <definedName name="IS" hidden="1">{#N/A,#N/A,FALSE,"BS";#N/A,#N/A,FALSE,"PL";#N/A,#N/A,FALSE,"처분";#N/A,#N/A,FALSE,"현금";#N/A,#N/A,FALSE,"매출";#N/A,#N/A,FALSE,"원가";#N/A,#N/A,FALSE,"경영"}</definedName>
    <definedName name="K" hidden="1">{#N/A,#N/A,FALSE,"P.C.B"}</definedName>
    <definedName name="KJ" hidden="1">{#N/A,#N/A,FALSE,"P.C.B"}</definedName>
    <definedName name="kkk" hidden="1">{#N/A,#N/A,FALSE,"BS";#N/A,#N/A,FALSE,"PL";#N/A,#N/A,FALSE,"처분";#N/A,#N/A,FALSE,"현금";#N/A,#N/A,FALSE,"매출";#N/A,#N/A,FALSE,"원가";#N/A,#N/A,FALSE,"경영"}</definedName>
    <definedName name="kkkk" hidden="1">{#N/A,#N/A,FALSE,"BS";#N/A,#N/A,FALSE,"PL";#N/A,#N/A,FALSE,"처분";#N/A,#N/A,FALSE,"현금";#N/A,#N/A,FALSE,"매출";#N/A,#N/A,FALSE,"원가";#N/A,#N/A,FALSE,"경영"}</definedName>
    <definedName name="ksksks" hidden="1">#REF!</definedName>
    <definedName name="L" hidden="1">{#N/A,#N/A,FALSE,"P.C.B"}</definedName>
    <definedName name="LL" hidden="1">{#N/A,#N/A,FALSE,"P.C.B"}</definedName>
    <definedName name="MP" hidden="1">{#N/A,#N/A,FALSE,"BS";#N/A,#N/A,FALSE,"PL";#N/A,#N/A,FALSE,"처분";#N/A,#N/A,FALSE,"현금";#N/A,#N/A,FALSE,"매출";#N/A,#N/A,FALSE,"원가";#N/A,#N/A,FALSE,"경영"}</definedName>
    <definedName name="ppp" hidden="1">#REF!</definedName>
    <definedName name="_xlnm.Print_Area" localSheetId="0">재무상태표!$A$1:$F$397</definedName>
    <definedName name="_xlnm.Print_Titles" localSheetId="0">재무상태표!$5:$6</definedName>
    <definedName name="rgg" hidden="1">[3]분석적검토!#REF!</definedName>
    <definedName name="SHIN" hidden="1">{#N/A,#N/A,FALSE,"P.C.B"}</definedName>
    <definedName name="SOON" hidden="1">{#N/A,#N/A,FALSE,"P.C.B"}</definedName>
    <definedName name="ss" hidden="1">#REF!</definedName>
    <definedName name="SVC제품별매출" hidden="1">{#N/A,#N/A,FALSE,"P.C.B"}</definedName>
    <definedName name="TextRefCopyRangeCount" hidden="1">1</definedName>
    <definedName name="W" hidden="1">{#N/A,#N/A,FALSE,"P.C.B"}</definedName>
    <definedName name="wkgk" hidden="1">{#N/A,#N/A,FALSE,"BS";#N/A,#N/A,FALSE,"PL";#N/A,#N/A,FALSE,"처분";#N/A,#N/A,FALSE,"현금";#N/A,#N/A,FALSE,"매출";#N/A,#N/A,FALSE,"원가";#N/A,#N/A,FALSE,"경영"}</definedName>
    <definedName name="wrn.Aging._.and._.Trend._.Analysis." hidden="1">{#N/A,#N/A,FALSE,"Aging Summary";#N/A,#N/A,FALSE,"Ratio Analysis";#N/A,#N/A,FALSE,"Test 120 Day Accts";#N/A,#N/A,FALSE,"Tickmarks"}</definedName>
    <definedName name="wrn.COSA._.FS._.국문." hidden="1">{#N/A,#N/A,FALSE,"BS";#N/A,#N/A,FALSE,"PL";#N/A,#N/A,FALSE,"처분";#N/A,#N/A,FALSE,"현금";#N/A,#N/A,FALSE,"매출";#N/A,#N/A,FALSE,"원가";#N/A,#N/A,FALSE,"경영"}</definedName>
    <definedName name="wrn.Lead._.Schedule." hidden="1">{#N/A,#N/A,FALSE,"BS";#N/A,#N/A,FALSE,"PL";#N/A,#N/A,FALSE,"A";#N/A,#N/A,FALSE,"B";#N/A,#N/A,FALSE,"B1";#N/A,#N/A,FALSE,"C";#N/A,#N/A,FALSE,"C1";#N/A,#N/A,FALSE,"C2";#N/A,#N/A,FALSE,"D";#N/A,#N/A,FALSE,"E";#N/A,#N/A,FALSE,"F";#N/A,#N/A,FALSE,"AA";#N/A,#N/A,FALSE,"BB";#N/A,#N/A,FALSE,"CC";#N/A,#N/A,FALSE,"DD";#N/A,#N/A,FALSE,"EE";#N/A,#N/A,FALSE,"FF";#N/A,#N/A,FALSE,"PL10";#N/A,#N/A,FALSE,"PL20";#N/A,#N/A,FALSE,"PL30"}</definedName>
    <definedName name="wrn.PCB원가계산." hidden="1">{#N/A,#N/A,FALSE,"P.C.B"}</definedName>
    <definedName name="wrn.재무제표." hidden="1">{#N/A,#N/A,FALSE,"BS";#N/A,#N/A,FALSE,"IS";#N/A,#N/A,FALSE,"결손금처리";#N/A,#N/A,FALSE,"cashflow"}</definedName>
    <definedName name="wrn.총괄._.수정." hidden="1">{#N/A,#N/A,FALSE,"총괄수정"}</definedName>
    <definedName name="XREF_COLUMN_1" hidden="1">#REF!</definedName>
    <definedName name="XREF_COLUMN_2" hidden="1">#REF!</definedName>
    <definedName name="XREF_COLUMN_3" hidden="1">#REF!</definedName>
    <definedName name="XREF_COLUMN_7" hidden="1">#REF!</definedName>
    <definedName name="XREF_COLUMN_9" hidden="1">#REF!</definedName>
    <definedName name="XRefActiveRow" hidden="1">#REF!</definedName>
    <definedName name="XRefColumnsCount" hidden="1">9</definedName>
    <definedName name="XRefCopy1" hidden="1">#REF!</definedName>
    <definedName name="XRefCopy10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#REF!</definedName>
    <definedName name="XRefCopy14" hidden="1">#REF!</definedName>
    <definedName name="XRefCopy2" hidden="1">#REF!</definedName>
    <definedName name="XRefCopy2Row" hidden="1">#REF!</definedName>
    <definedName name="XRefCopy3" hidden="1">#REF!</definedName>
    <definedName name="XRefCopy3Row" hidden="1">#REF!</definedName>
    <definedName name="XRefCopy4" hidden="1">#REF!</definedName>
    <definedName name="XRefCopy4Row" hidden="1">#REF!</definedName>
    <definedName name="XRefCopy5" hidden="1">#REF!</definedName>
    <definedName name="XRefCopy7" hidden="1">#REF!</definedName>
    <definedName name="XRefCopy7Row" hidden="1">#REF!</definedName>
    <definedName name="XRefCopy8" hidden="1">#REF!</definedName>
    <definedName name="XRefCopy8Row" hidden="1">#REF!</definedName>
    <definedName name="XRefCopy9" hidden="1">#REF!</definedName>
    <definedName name="XRefCopy9Row" hidden="1">#REF!</definedName>
    <definedName name="XRefCopyRangeCount" hidden="1">12</definedName>
    <definedName name="XRefPaste1" hidden="1">'[4]TB(PL)'!#REF!</definedName>
    <definedName name="XRefPaste11Row" hidden="1">#REF!</definedName>
    <definedName name="XRefPaste12Row" hidden="1">#REF!</definedName>
    <definedName name="XRefPaste13Row" hidden="1">#REF!</definedName>
    <definedName name="XRefPaste14Row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#REF!</definedName>
    <definedName name="XRefPaste3Row" hidden="1">#REF!</definedName>
    <definedName name="XRefPaste4Row" hidden="1">#REF!</definedName>
    <definedName name="XRefPaste5Row" hidden="1">#REF!</definedName>
    <definedName name="XRefPaste6Row" hidden="1">#REF!</definedName>
    <definedName name="XRefPaste7Row" hidden="1">#REF!</definedName>
    <definedName name="XRefPaste8Row" hidden="1">#REF!</definedName>
    <definedName name="XRefPasteRangeCount" hidden="1">18</definedName>
    <definedName name="YOON" hidden="1">{#N/A,#N/A,FALSE,"P.C.B"}</definedName>
    <definedName name="ㄱ" hidden="1">{#N/A,#N/A,FALSE,"BS";#N/A,#N/A,FALSE,"PL";#N/A,#N/A,FALSE,"처분";#N/A,#N/A,FALSE,"현금";#N/A,#N/A,FALSE,"매출";#N/A,#N/A,FALSE,"원가";#N/A,#N/A,FALSE,"경영"}</definedName>
    <definedName name="ㄱㄱ" hidden="1">{#N/A,#N/A,FALSE,"P.C.B"}</definedName>
    <definedName name="가" hidden="1">{#N/A,#N/A,FALSE,"P.C.B"}</definedName>
    <definedName name="가\" hidden="1">{#N/A,#N/A,FALSE,"BS";#N/A,#N/A,FALSE,"PL";#N/A,#N/A,FALSE,"처분";#N/A,#N/A,FALSE,"현금";#N/A,#N/A,FALSE,"매출";#N/A,#N/A,FALSE,"원가";#N/A,#N/A,FALSE,"경영"}</definedName>
    <definedName name="가나" hidden="1">[5]Sheet2!#REF!</definedName>
    <definedName name="감가상각" hidden="1">{#N/A,#N/A,FALSE,"총괄수정"}</definedName>
    <definedName name="값" hidden="1">{#N/A,#N/A,FALSE,"P.C.B"}</definedName>
    <definedName name="강" hidden="1">{#N/A,#N/A,FALSE,"P.C.B"}</definedName>
    <definedName name="건물" hidden="1">{"'손익현황'!$A$1:$J$29"}</definedName>
    <definedName name="건물임." hidden="1">{"'손익현황'!$A$1:$J$29"}</definedName>
    <definedName name="결산" hidden="1">{#N/A,#N/A,FALSE,"BS";#N/A,#N/A,FALSE,"IS";#N/A,#N/A,FALSE,"결손금처리";#N/A,#N/A,FALSE,"cashflow"}</definedName>
    <definedName name="결산자료" hidden="1">{#N/A,#N/A,FALSE,"BS";#N/A,#N/A,FALSE,"PL";#N/A,#N/A,FALSE,"처분";#N/A,#N/A,FALSE,"현금";#N/A,#N/A,FALSE,"매출";#N/A,#N/A,FALSE,"원가";#N/A,#N/A,FALSE,"경영"}</definedName>
    <definedName name="결영" hidden="1">{#N/A,#N/A,FALSE,"P.C.B"}</definedName>
    <definedName name="경리" hidden="1">{#N/A,#N/A,FALSE,"P.C.B"}</definedName>
    <definedName name="경영" hidden="1">{#N/A,#N/A,FALSE,"P.C.B"}</definedName>
    <definedName name="경영현황" hidden="1">{#N/A,#N/A,FALSE,"P.C.B"}</definedName>
    <definedName name="공" hidden="1">{"'손익현황'!$A$1:$J$29"}</definedName>
    <definedName name="공구" hidden="1">{"'손익현황'!$A$1:$J$29"}</definedName>
    <definedName name="공구기구" hidden="1">{"'손익현황'!$A$1:$J$29"}</definedName>
    <definedName name="관리" hidden="1">{#N/A,#N/A,FALSE,"P.C.B"}</definedName>
    <definedName name="관리1" hidden="1">{#N/A,#N/A,FALSE,"P.C.B"}</definedName>
    <definedName name="관리2" hidden="1">{#N/A,#N/A,FALSE,"P.C.B"}</definedName>
    <definedName name="관리과" hidden="1">{#N/A,#N/A,FALSE,"P.C.B"}</definedName>
    <definedName name="관리리리리" hidden="1">{#N/A,#N/A,FALSE,"P.C.B"}</definedName>
    <definedName name="구" hidden="1">{"'손익현황'!$A$1:$J$29"}</definedName>
    <definedName name="구축물" hidden="1">{"'손익현황'!$A$1:$J$29"}</definedName>
    <definedName name="구축물임" hidden="1">{"'손익현황'!$A$1:$J$29"}</definedName>
    <definedName name="기계장치" hidden="1">{"'손익현황'!$A$1:$J$29"}</definedName>
    <definedName name="김" hidden="1">{#N/A,#N/A,FALSE,"총괄수정"}</definedName>
    <definedName name="김성수" hidden="1">{#N/A,#N/A,FALSE,"BS";#N/A,#N/A,FALSE,"PL";#N/A,#N/A,FALSE,"처분";#N/A,#N/A,FALSE,"현금";#N/A,#N/A,FALSE,"매출";#N/A,#N/A,FALSE,"원가";#N/A,#N/A,FALSE,"경영"}</definedName>
    <definedName name="김성수1" hidden="1">{#N/A,#N/A,FALSE,"BS";#N/A,#N/A,FALSE,"PL";#N/A,#N/A,FALSE,"처분";#N/A,#N/A,FALSE,"현금";#N/A,#N/A,FALSE,"매출";#N/A,#N/A,FALSE,"원가";#N/A,#N/A,FALSE,"경영"}</definedName>
    <definedName name="김성수2" hidden="1">{#N/A,#N/A,FALSE,"BS";#N/A,#N/A,FALSE,"PL";#N/A,#N/A,FALSE,"처분";#N/A,#N/A,FALSE,"현금";#N/A,#N/A,FALSE,"매출";#N/A,#N/A,FALSE,"원가";#N/A,#N/A,FALSE,"경영"}</definedName>
    <definedName name="김성수3" hidden="1">{#N/A,#N/A,FALSE,"BS";#N/A,#N/A,FALSE,"PL";#N/A,#N/A,FALSE,"처분";#N/A,#N/A,FALSE,"현금";#N/A,#N/A,FALSE,"매출";#N/A,#N/A,FALSE,"원가";#N/A,#N/A,FALSE,"경영"}</definedName>
    <definedName name="나리" hidden="1">{#N/A,#N/A,FALSE,"P.C.B"}</definedName>
    <definedName name="냉공수지" hidden="1">#REF!</definedName>
    <definedName name="ㄷ" hidden="1">{#N/A,#N/A,FALSE,"BS";#N/A,#N/A,FALSE,"PL";#N/A,#N/A,FALSE,"처분";#N/A,#N/A,FALSE,"현금";#N/A,#N/A,FALSE,"매출";#N/A,#N/A,FALSE,"원가";#N/A,#N/A,FALSE,"경영"}</definedName>
    <definedName name="ㄷㄷ" hidden="1">{#N/A,#N/A,FALSE,"P.C.B"}</definedName>
    <definedName name="ㄷㅈ" hidden="1">#REF!</definedName>
    <definedName name="단기차입금1" hidden="1">'[6]단기차입금(200006)'!#REF!</definedName>
    <definedName name="대책및현황" hidden="1">{#N/A,#N/A,FALSE,"P.C.B"}</definedName>
    <definedName name="도전손익" hidden="1">{#N/A,#N/A,FALSE,"P.C.B"}</definedName>
    <definedName name="도전손익집계" hidden="1">{#N/A,#N/A,FALSE,"P.C.B"}</definedName>
    <definedName name="ㄹ" hidden="1">{#N/A,#N/A,FALSE,"BS";#N/A,#N/A,FALSE,"PL";#N/A,#N/A,FALSE,"처분";#N/A,#N/A,FALSE,"현금";#N/A,#N/A,FALSE,"매출";#N/A,#N/A,FALSE,"원가";#N/A,#N/A,FALSE,"경영"}</definedName>
    <definedName name="ㄹㄹ" hidden="1">{#N/A,#N/A,FALSE,"P.C.B"}</definedName>
    <definedName name="ㄹㄹㄹㄹ" hidden="1">{#N/A,#N/A,FALSE,"P.C.B"}</definedName>
    <definedName name="ㄹㄹㄹㄹㄹ" hidden="1">{#N/A,#N/A,FALSE,"P.C.B"}</definedName>
    <definedName name="ㄹㄹㄹㄹㄹㄹ" hidden="1">{#N/A,#N/A,FALSE,"P.C.B"}</definedName>
    <definedName name="ㄹㄹㄹㄹㄹㄹㄹㄹㄹ" hidden="1">{#N/A,#N/A,FALSE,"P.C.B"}</definedName>
    <definedName name="러" hidden="1">{#N/A,#N/A,FALSE,"P.C.B"}</definedName>
    <definedName name="러러" hidden="1">{#N/A,#N/A,FALSE,"P.C.B"}</definedName>
    <definedName name="러럴" hidden="1">{#N/A,#N/A,FALSE,"P.C.B"}</definedName>
    <definedName name="러럴처" hidden="1">{#N/A,#N/A,FALSE,"P.C.B"}</definedName>
    <definedName name="ㅁㅁ" hidden="1">{#N/A,#N/A,FALSE,"P.C.B"}</definedName>
    <definedName name="ㅁㅁㅁㅁㅁ" hidden="1">{#N/A,#N/A,FALSE,"P.C.B"}</definedName>
    <definedName name="목차1" hidden="1">{#N/A,#N/A,FALSE,"BS";#N/A,#N/A,FALSE,"PL";#N/A,#N/A,FALSE,"처분";#N/A,#N/A,FALSE,"현금";#N/A,#N/A,FALSE,"매출";#N/A,#N/A,FALSE,"원가";#N/A,#N/A,FALSE,"경영"}</definedName>
    <definedName name="미수수익" hidden="1">{"'보고양식'!$A$58:$K$111"}</definedName>
    <definedName name="미지" hidden="1">{#N/A,#N/A,FALSE,"BS";#N/A,#N/A,FALSE,"IS";#N/A,#N/A,FALSE,"결손금처리";#N/A,#N/A,FALSE,"cashflow"}</definedName>
    <definedName name="미지급" hidden="1">{#N/A,#N/A,FALSE,"BS";#N/A,#N/A,FALSE,"IS";#N/A,#N/A,FALSE,"결손금처리";#N/A,#N/A,FALSE,"cashflow"}</definedName>
    <definedName name="미지급1" hidden="1">#REF!</definedName>
    <definedName name="ㅂ" hidden="1">{#N/A,#N/A,FALSE,"P.C.B"}</definedName>
    <definedName name="ㅂㅂㅂ" hidden="1">{#N/A,#N/A,FALSE,"총괄수정"}</definedName>
    <definedName name="ㅂㅂㅂㅂ" hidden="1">{#N/A,#N/A,FALSE,"P.C.B"}</definedName>
    <definedName name="ㅂㅂㅂㅂㅂㅂ" hidden="1">{#N/A,#N/A,FALSE,"P.C.B"}</definedName>
    <definedName name="바보" hidden="1">{#N/A,#N/A,FALSE,"BS";#N/A,#N/A,FALSE,"PL";#N/A,#N/A,FALSE,"처분";#N/A,#N/A,FALSE,"현금";#N/A,#N/A,FALSE,"매출";#N/A,#N/A,FALSE,"원가";#N/A,#N/A,FALSE,"경영"}</definedName>
    <definedName name="변111" hidden="1">{#N/A,#N/A,FALSE,"P.C.B"}</definedName>
    <definedName name="변1111" hidden="1">{#N/A,#N/A,FALSE,"P.C.B"}</definedName>
    <definedName name="비교표" hidden="1">{#N/A,#N/A,FALSE,"P.C.B"}</definedName>
    <definedName name="비용장" hidden="1">{#N/A,#N/A,FALSE,"총괄수정"}</definedName>
    <definedName name="ㅅ" hidden="1">{#N/A,#N/A,FALSE,"BS";#N/A,#N/A,FALSE,"PL";#N/A,#N/A,FALSE,"처분";#N/A,#N/A,FALSE,"현금";#N/A,#N/A,FALSE,"매출";#N/A,#N/A,FALSE,"원가";#N/A,#N/A,FALSE,"경영"}</definedName>
    <definedName name="ㅅㅅㅅ" hidden="1">{"'손익현황'!$A$1:$J$29"}</definedName>
    <definedName name="사1" hidden="1">#REF!</definedName>
    <definedName name="사10" hidden="1">#REF!</definedName>
    <definedName name="사2" hidden="1">#REF!</definedName>
    <definedName name="사3" hidden="1">#REF!</definedName>
    <definedName name="사4" hidden="1">#REF!</definedName>
    <definedName name="사5" hidden="1">#REF!</definedName>
    <definedName name="사6" hidden="1">#REF!</definedName>
    <definedName name="사7" hidden="1">#REF!</definedName>
    <definedName name="사8" hidden="1">#REF!</definedName>
    <definedName name="사9" hidden="1">#REF!</definedName>
    <definedName name="사용" hidden="1">{#N/A,#N/A,FALSE,"P.C.B"}</definedName>
    <definedName name="서" hidden="1">{#N/A,#N/A,FALSE,"P.C.B"}</definedName>
    <definedName name="설문지" hidden="1">#REF!</definedName>
    <definedName name="손익2" hidden="1">{#N/A,#N/A,FALSE,"P.C.B"}</definedName>
    <definedName name="손익실적" hidden="1">{#N/A,#N/A,FALSE,"P.C.B"}</definedName>
    <definedName name="수정" hidden="1">{#N/A,#N/A,FALSE,"BS";#N/A,#N/A,FALSE,"PL";#N/A,#N/A,FALSE,"처분";#N/A,#N/A,FALSE,"현금";#N/A,#N/A,FALSE,"매출";#N/A,#N/A,FALSE,"원가";#N/A,#N/A,FALSE,"경영"}</definedName>
    <definedName name="수정사항" hidden="1">#REF!</definedName>
    <definedName name="시트자료1" hidden="1">#REF!</definedName>
    <definedName name="시트자료2" hidden="1">#REF!</definedName>
    <definedName name="시트자료3" hidden="1">#REF!</definedName>
    <definedName name="시트자료4" hidden="1">#REF!</definedName>
    <definedName name="실적" hidden="1">{#N/A,#N/A,FALSE,"P.C.B"}</definedName>
    <definedName name="실적손익분석" hidden="1">#REF!</definedName>
    <definedName name="심" hidden="1">{#N/A,#N/A,FALSE,"P.C.B"}</definedName>
    <definedName name="ㅇ" hidden="1">{#N/A,#N/A,FALSE,"P.C.B"}</definedName>
    <definedName name="ㅇㄴㄷㅀㅅ" hidden="1">{#N/A,#N/A,FALSE,"총괄수정"}</definedName>
    <definedName name="ㅇㅇㅇㅇ" hidden="1">{#N/A,#N/A,FALSE,"BS";#N/A,#N/A,FALSE,"PL";#N/A,#N/A,FALSE,"처분";#N/A,#N/A,FALSE,"현금";#N/A,#N/A,FALSE,"매출";#N/A,#N/A,FALSE,"원가";#N/A,#N/A,FALSE,"경영"}</definedName>
    <definedName name="ㅇㅇㅇㅇㅇ" hidden="1">{#N/A,#N/A,FALSE,"P.C.B"}</definedName>
    <definedName name="아아앙" hidden="1">{#N/A,#N/A,FALSE,"P.C.B"}</definedName>
    <definedName name="안" hidden="1">{#N/A,#N/A,FALSE,"P.C.B"}</definedName>
    <definedName name="안건" hidden="1">{#N/A,#N/A,FALSE,"BS";#N/A,#N/A,FALSE,"PL";#N/A,#N/A,FALSE,"처분";#N/A,#N/A,FALSE,"현금";#N/A,#N/A,FALSE,"매출";#N/A,#N/A,FALSE,"원가";#N/A,#N/A,FALSE,"경영"}</definedName>
    <definedName name="앙" hidden="1">{#N/A,#N/A,FALSE,"P.C.B"}</definedName>
    <definedName name="어음차입금" hidden="1">#REF!</definedName>
    <definedName name="업체별" hidden="1">{#N/A,#N/A,FALSE,"총괄수정"}</definedName>
    <definedName name="연결" hidden="1">{#N/A,#N/A,FALSE,"BS";#N/A,#N/A,FALSE,"PL";#N/A,#N/A,FALSE,"처분";#N/A,#N/A,FALSE,"현금";#N/A,#N/A,FALSE,"매출";#N/A,#N/A,FALSE,"원가";#N/A,#N/A,FALSE,"경영"}</definedName>
    <definedName name="연도별추정손익계산서1q" hidden="1">{#N/A,#N/A,FALSE,"총괄수정"}</definedName>
    <definedName name="영" hidden="1">{#N/A,#N/A,FALSE,"P.C.B"}</definedName>
    <definedName name="영철" hidden="1">{#N/A,#N/A,FALSE,"P.C.B"}</definedName>
    <definedName name="용" hidden="1">{#N/A,#N/A,FALSE,"P.C.B"}</definedName>
    <definedName name="우라" hidden="1">{"'Sheet1'!$A$1:$D$15"}</definedName>
    <definedName name="운" hidden="1">{#N/A,#N/A,FALSE,"P.C.B"}</definedName>
    <definedName name="원" hidden="1">{#N/A,#N/A,FALSE,"P.C.B"}</definedName>
    <definedName name="월별손익" hidden="1">{#N/A,#N/A,FALSE,"P.C.B"}</definedName>
    <definedName name="월별손익2" hidden="1">{#N/A,#N/A,FALSE,"P.C.B"}</definedName>
    <definedName name="유가증권" hidden="1">{#N/A,#N/A,FALSE,"BS";#N/A,#N/A,FALSE,"PL";#N/A,#N/A,FALSE,"처분";#N/A,#N/A,FALSE,"현금";#N/A,#N/A,FALSE,"매출";#N/A,#N/A,FALSE,"원가";#N/A,#N/A,FALSE,"경영"}</definedName>
    <definedName name="유동성사채" hidden="1">#REF!</definedName>
    <definedName name="유형근" hidden="1">"AS2DocumentEdit"</definedName>
    <definedName name="이" hidden="1">{#N/A,#N/A,FALSE,"P.C.B"}</definedName>
    <definedName name="이근우" hidden="1">{#N/A,#N/A,FALSE,"BS";#N/A,#N/A,FALSE,"PL";#N/A,#N/A,FALSE,"처분";#N/A,#N/A,FALSE,"현금";#N/A,#N/A,FALSE,"매출";#N/A,#N/A,FALSE,"원가";#N/A,#N/A,FALSE,"경영"}</definedName>
    <definedName name="이름바뀜" hidden="1">{#N/A,#N/A,FALSE,"BS";#N/A,#N/A,FALSE,"PL";#N/A,#N/A,FALSE,"처분";#N/A,#N/A,FALSE,"현금";#N/A,#N/A,FALSE,"매출";#N/A,#N/A,FALSE,"원가";#N/A,#N/A,FALSE,"경영"}</definedName>
    <definedName name="이름바뀜1" hidden="1">{#N/A,#N/A,FALSE,"BS";#N/A,#N/A,FALSE,"PL";#N/A,#N/A,FALSE,"처분";#N/A,#N/A,FALSE,"현금";#N/A,#N/A,FALSE,"매출";#N/A,#N/A,FALSE,"원가";#N/A,#N/A,FALSE,"경영"}</definedName>
    <definedName name="이름바뀜3" hidden="1">{#N/A,#N/A,FALSE,"BS";#N/A,#N/A,FALSE,"PL";#N/A,#N/A,FALSE,"처분";#N/A,#N/A,FALSE,"현금";#N/A,#N/A,FALSE,"매출";#N/A,#N/A,FALSE,"원가";#N/A,#N/A,FALSE,"경영"}</definedName>
    <definedName name="인" hidden="1">{#N/A,#N/A,FALSE,"총괄수정"}</definedName>
    <definedName name="인당" hidden="1">{#N/A,#N/A,FALSE,"총괄수정"}</definedName>
    <definedName name="인사" hidden="1">{#N/A,#N/A,FALSE,"P.C.B"}</definedName>
    <definedName name="일시적차이대사" hidden="1">{#N/A,#N/A,FALSE,"총괄수정"}</definedName>
    <definedName name="일시적차이및이월결손금1q" hidden="1">{#N/A,#N/A,FALSE,"총괄수정"}</definedName>
    <definedName name="일정97" hidden="1">#REF!</definedName>
    <definedName name="임대보증금" hidden="1">{#N/A,#N/A,FALSE,"BS";#N/A,#N/A,FALSE,"PL";#N/A,#N/A,FALSE,"처분";#N/A,#N/A,FALSE,"현금";#N/A,#N/A,FALSE,"매출";#N/A,#N/A,FALSE,"원가";#N/A,#N/A,FALSE,"경영"}</definedName>
    <definedName name="ㅈ" hidden="1">{#N/A,#N/A,FALSE,"BS";#N/A,#N/A,FALSE,"PL";#N/A,#N/A,FALSE,"처분";#N/A,#N/A,FALSE,"현금";#N/A,#N/A,FALSE,"매출";#N/A,#N/A,FALSE,"원가";#N/A,#N/A,FALSE,"경영"}</definedName>
    <definedName name="ㅈㅈㅈ" hidden="1">{#N/A,#N/A,FALSE,"BS";#N/A,#N/A,FALSE,"PL";#N/A,#N/A,FALSE,"처분";#N/A,#N/A,FALSE,"현금";#N/A,#N/A,FALSE,"매출";#N/A,#N/A,FALSE,"원가";#N/A,#N/A,FALSE,"경영"}</definedName>
    <definedName name="자본금" hidden="1">{#N/A,#N/A,FALSE,"BS";#N/A,#N/A,FALSE,"PL";#N/A,#N/A,FALSE,"처분";#N/A,#N/A,FALSE,"현금";#N/A,#N/A,FALSE,"매출";#N/A,#N/A,FALSE,"원가";#N/A,#N/A,FALSE,"경영"}</definedName>
    <definedName name="자본변동06" hidden="1">{#N/A,#N/A,FALSE,"BS";#N/A,#N/A,FALSE,"PL";#N/A,#N/A,FALSE,"처분";#N/A,#N/A,FALSE,"현금";#N/A,#N/A,FALSE,"매출";#N/A,#N/A,FALSE,"원가";#N/A,#N/A,FALSE,"경영"}</definedName>
    <definedName name="작성조서" hidden="1">{#N/A,#N/A,FALSE,"BS";#N/A,#N/A,FALSE,"PL";#N/A,#N/A,FALSE,"처분";#N/A,#N/A,FALSE,"현금";#N/A,#N/A,FALSE,"매출";#N/A,#N/A,FALSE,"원가";#N/A,#N/A,FALSE,"경영"}</definedName>
    <definedName name="잔양" hidden="1">{#N/A,#N/A,FALSE,"P.C.B"}</definedName>
    <definedName name="재료비" hidden="1">{#N/A,#N/A,FALSE,"P.C.B"}</definedName>
    <definedName name="전년경영비" hidden="1">{#N/A,#N/A,FALSE,"P.C.B"}</definedName>
    <definedName name="정리" hidden="1">{#N/A,#N/A,FALSE,"P.C.B"}</definedName>
    <definedName name="조정" hidden="1">#REF!</definedName>
    <definedName name="주마감" hidden="1">#REF!</definedName>
    <definedName name="중간요약" hidden="1">{#N/A,#N/A,FALSE,"BS";#N/A,#N/A,FALSE,"PL";#N/A,#N/A,FALSE,"처분";#N/A,#N/A,FALSE,"현금";#N/A,#N/A,FALSE,"매출";#N/A,#N/A,FALSE,"원가";#N/A,#N/A,FALSE,"경영"}</definedName>
    <definedName name="진짜현금작성조서" hidden="1">{#N/A,#N/A,FALSE,"BS";#N/A,#N/A,FALSE,"PL";#N/A,#N/A,FALSE,"처분";#N/A,#N/A,FALSE,"현금";#N/A,#N/A,FALSE,"매출";#N/A,#N/A,FALSE,"원가";#N/A,#N/A,FALSE,"경영"}</definedName>
    <definedName name="ㅊ" hidden="1">{#N/A,#N/A,FALSE,"BS";#N/A,#N/A,FALSE,"PL";#N/A,#N/A,FALSE,"처분";#N/A,#N/A,FALSE,"현금";#N/A,#N/A,FALSE,"매출";#N/A,#N/A,FALSE,"원가";#N/A,#N/A,FALSE,"경영"}</definedName>
    <definedName name="차량운반구" hidden="1">{"'손익현황'!$A$1:$J$29"}</definedName>
    <definedName name="차이조정분" hidden="1">{"'Sheet1'!$A$1:$D$15"}</definedName>
    <definedName name="촉" hidden="1">{#N/A,#N/A,FALSE,"P.C.B"}</definedName>
    <definedName name="총무" hidden="1">{#N/A,#N/A,FALSE,"P.C.B"}</definedName>
    <definedName name="최재호" hidden="1">#REF!</definedName>
    <definedName name="출자금" hidden="1">{#N/A,#N/A,FALSE,"BS";#N/A,#N/A,FALSE,"PL";#N/A,#N/A,FALSE,"처분";#N/A,#N/A,FALSE,"현금";#N/A,#N/A,FALSE,"매출";#N/A,#N/A,FALSE,"원가";#N/A,#N/A,FALSE,"경영"}</definedName>
    <definedName name="ㅋ" hidden="1">{#N/A,#N/A,FALSE,"BS";#N/A,#N/A,FALSE,"PL";#N/A,#N/A,FALSE,"처분";#N/A,#N/A,FALSE,"현금";#N/A,#N/A,FALSE,"매출";#N/A,#N/A,FALSE,"원가";#N/A,#N/A,FALSE,"경영"}</definedName>
    <definedName name="ㅋㅋ" hidden="1">#REF!</definedName>
    <definedName name="ㅋㅋㅋㅋㅋ" hidden="1">{#N/A,#N/A,FALSE,"P.C.B"}</definedName>
    <definedName name="ㅌ" hidden="1">{#N/A,#N/A,FALSE,"BS";#N/A,#N/A,FALSE,"PL";#N/A,#N/A,FALSE,"처분";#N/A,#N/A,FALSE,"현금";#N/A,#N/A,FALSE,"매출";#N/A,#N/A,FALSE,"원가";#N/A,#N/A,FALSE,"경영"}</definedName>
    <definedName name="태" hidden="1">{#N/A,#N/A,FALSE,"P.C.B"}</definedName>
    <definedName name="통보용" hidden="1">{#N/A,#N/A,FALSE,"총괄수정"}</definedName>
    <definedName name="통보현황" hidden="1">{#N/A,#N/A,FALSE,"총괄수정"}</definedName>
    <definedName name="투자2" hidden="1">{#N/A,#N/A,FALSE,"P.C.B"}</definedName>
    <definedName name="투자유" hidden="1">{#N/A,#N/A,FALSE,"BS";#N/A,#N/A,FALSE,"PL";#N/A,#N/A,FALSE,"처분";#N/A,#N/A,FALSE,"현금";#N/A,#N/A,FALSE,"매출";#N/A,#N/A,FALSE,"원가";#N/A,#N/A,FALSE,"경영"}</definedName>
    <definedName name="특정현금과예금" hidden="1">#REF!</definedName>
    <definedName name="ㅍㅍㅍㅍ" hidden="1">{#N/A,#N/A,FALSE,"P.C.B"}</definedName>
    <definedName name="ㅍㅍㅍㅍㅍㅍㅍㅍ" hidden="1">{#N/A,#N/A,FALSE,"P.C.B"}</definedName>
    <definedName name="표1" hidden="1">{#N/A,#N/A,FALSE,"P.C.B"}</definedName>
    <definedName name="표표표" hidden="1">{#N/A,#N/A,FALSE,"P.C.B"}</definedName>
    <definedName name="ㅎㅎㅎ" hidden="1">{#N/A,#N/A,FALSE,"P.C.B"}</definedName>
    <definedName name="ㅎㅎㅎㅎ" hidden="1">{#N/A,#N/A,FALSE,"BS";#N/A,#N/A,FALSE,"PL";#N/A,#N/A,FALSE,"처분";#N/A,#N/A,FALSE,"현금";#N/A,#N/A,FALSE,"매출";#N/A,#N/A,FALSE,"원가";#N/A,#N/A,FALSE,"경영"}</definedName>
    <definedName name="한국8" hidden="1">#REF!</definedName>
    <definedName name="한국9" hidden="1">#REF!</definedName>
    <definedName name="한미" hidden="1">#REF!</definedName>
    <definedName name="해상" hidden="1">{#N/A,#N/A,FALSE,"BS";#N/A,#N/A,FALSE,"PL";#N/A,#N/A,FALSE,"처분";#N/A,#N/A,FALSE,"현금";#N/A,#N/A,FALSE,"매출";#N/A,#N/A,FALSE,"원가";#N/A,#N/A,FALSE,"경영"}</definedName>
    <definedName name="현금흐믈" hidden="1">{#N/A,#N/A,FALSE,"BS";#N/A,#N/A,FALSE,"PL";#N/A,#N/A,FALSE,"처분";#N/A,#N/A,FALSE,"현금";#N/A,#N/A,FALSE,"매출";#N/A,#N/A,FALSE,"원가";#N/A,#N/A,FALSE,"경영"}</definedName>
    <definedName name="현작성조서" hidden="1">{#N/A,#N/A,FALSE,"BS";#N/A,#N/A,FALSE,"PL";#N/A,#N/A,FALSE,"처분";#N/A,#N/A,FALSE,"현금";#N/A,#N/A,FALSE,"매출";#N/A,#N/A,FALSE,"원가";#N/A,#N/A,FALSE,"경영"}</definedName>
    <definedName name="홍" hidden="1">{#N/A,#N/A,FALSE,"P.C.B"}</definedName>
    <definedName name="훈" hidden="1">{#N/A,#N/A,FALSE,"P.C.B"}</definedName>
    <definedName name="흐름" hidden="1">{#N/A,#N/A,FALSE,"BS";#N/A,#N/A,FALSE,"PL";#N/A,#N/A,FALSE,"처분";#N/A,#N/A,FALSE,"현금";#N/A,#N/A,FALSE,"매출";#N/A,#N/A,FALSE,"원가";#N/A,#N/A,FALSE,"경영"}</definedName>
    <definedName name="ㅏ" hidden="1">{#N/A,#N/A,FALSE,"BS";#N/A,#N/A,FALSE,"PL";#N/A,#N/A,FALSE,"처분";#N/A,#N/A,FALSE,"현금";#N/A,#N/A,FALSE,"매출";#N/A,#N/A,FALSE,"원가";#N/A,#N/A,FALSE,"경영"}</definedName>
    <definedName name="ㅏㅏ" hidden="1">{#N/A,#N/A,FALSE,"P.C.B"}</definedName>
    <definedName name="ㅏㅏㅏㅏㅏ" hidden="1">{#N/A,#N/A,FALSE,"P.C.B"}</definedName>
    <definedName name="ㅏㅣ" hidden="1">{#N/A,#N/A,FALSE,"총괄수정"}</definedName>
    <definedName name="ㅐㅏ" hidden="1">{#N/A,#N/A,FALSE,"P.C.B"}</definedName>
    <definedName name="ㅓ" hidden="1">{#N/A,#N/A,FALSE,"BS";#N/A,#N/A,FALSE,"PL";#N/A,#N/A,FALSE,"처분";#N/A,#N/A,FALSE,"현금";#N/A,#N/A,FALSE,"매출";#N/A,#N/A,FALSE,"원가";#N/A,#N/A,FALSE,"경영"}</definedName>
    <definedName name="ㅓㅓㅓㅓㅓㅓㅓ" hidden="1">{#N/A,#N/A,FALSE,"P.C.B"}</definedName>
    <definedName name="ㅕ" hidden="1">{#N/A,#N/A,FALSE,"BS";#N/A,#N/A,FALSE,"PL";#N/A,#N/A,FALSE,"처분";#N/A,#N/A,FALSE,"현금";#N/A,#N/A,FALSE,"매출";#N/A,#N/A,FALSE,"원가";#N/A,#N/A,FALSE,"경영"}</definedName>
    <definedName name="ㅛ" hidden="1">{#N/A,#N/A,FALSE,"BS";#N/A,#N/A,FALSE,"PL";#N/A,#N/A,FALSE,"처분";#N/A,#N/A,FALSE,"현금";#N/A,#N/A,FALSE,"매출";#N/A,#N/A,FALSE,"원가";#N/A,#N/A,FALSE,"경영"}</definedName>
    <definedName name="ㅛㅛ" hidden="1">{#N/A,#N/A,FALSE,"P.C.B"}</definedName>
    <definedName name="ㅡㅡㅡ" hidden="1">{#N/A,#N/A,FALSE,"P.C.B"}</definedName>
    <definedName name="ㅣㅣㅣㅣ" hidden="1">{#N/A,#N/A,FALSE,"P.C.B"}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0" i="1" l="1"/>
  <c r="F399" i="1"/>
  <c r="F398" i="1"/>
  <c r="D395" i="1"/>
  <c r="D393" i="1"/>
  <c r="D392" i="1"/>
  <c r="D391" i="1" s="1"/>
  <c r="D390" i="1"/>
  <c r="D389" i="1" s="1"/>
  <c r="D388" i="1"/>
  <c r="D387" i="1"/>
  <c r="D386" i="1"/>
  <c r="D385" i="1"/>
  <c r="D383" i="1"/>
  <c r="D382" i="1" s="1"/>
  <c r="D380" i="1"/>
  <c r="D379" i="1"/>
  <c r="D378" i="1"/>
  <c r="D377" i="1"/>
  <c r="D375" i="1"/>
  <c r="D374" i="1"/>
  <c r="D373" i="1"/>
  <c r="D372" i="1"/>
  <c r="D370" i="1"/>
  <c r="D368" i="1"/>
  <c r="D364" i="1"/>
  <c r="D363" i="1"/>
  <c r="D362" i="1"/>
  <c r="D361" i="1"/>
  <c r="D359" i="1"/>
  <c r="D353" i="1"/>
  <c r="D352" i="1"/>
  <c r="D351" i="1"/>
  <c r="D350" i="1"/>
  <c r="D348" i="1"/>
  <c r="D347" i="1" s="1"/>
  <c r="D343" i="1"/>
  <c r="D342" i="1"/>
  <c r="D341" i="1"/>
  <c r="D340" i="1"/>
  <c r="D339" i="1"/>
  <c r="D338" i="1"/>
  <c r="D337" i="1"/>
  <c r="D336" i="1"/>
  <c r="D335" i="1" s="1"/>
  <c r="D333" i="1"/>
  <c r="D332" i="1"/>
  <c r="D330" i="1"/>
  <c r="D326" i="1"/>
  <c r="D325" i="1"/>
  <c r="D323" i="1"/>
  <c r="D321" i="1"/>
  <c r="D319" i="1"/>
  <c r="D315" i="1"/>
  <c r="D314" i="1"/>
  <c r="D313" i="1"/>
  <c r="D312" i="1"/>
  <c r="D311" i="1"/>
  <c r="D310" i="1"/>
  <c r="D305" i="1"/>
  <c r="D304" i="1"/>
  <c r="D303" i="1"/>
  <c r="D302" i="1"/>
  <c r="D301" i="1"/>
  <c r="D300" i="1"/>
  <c r="D298" i="1"/>
  <c r="D297" i="1" s="1"/>
  <c r="D294" i="1"/>
  <c r="D292" i="1"/>
  <c r="D290" i="1"/>
  <c r="D289" i="1"/>
  <c r="D287" i="1"/>
  <c r="D285" i="1"/>
  <c r="D284" i="1"/>
  <c r="D283" i="1"/>
  <c r="D282" i="1"/>
  <c r="D280" i="1"/>
  <c r="D278" i="1"/>
  <c r="D276" i="1"/>
  <c r="D271" i="1"/>
  <c r="D266" i="1"/>
  <c r="D264" i="1"/>
  <c r="D262" i="1"/>
  <c r="D261" i="1" s="1"/>
  <c r="D260" i="1"/>
  <c r="D259" i="1" s="1"/>
  <c r="D258" i="1"/>
  <c r="D256" i="1"/>
  <c r="D255" i="1" s="1"/>
  <c r="D254" i="1"/>
  <c r="D253" i="1" s="1"/>
  <c r="D251" i="1"/>
  <c r="D243" i="1"/>
  <c r="D238" i="1"/>
  <c r="D234" i="1"/>
  <c r="D230" i="1"/>
  <c r="D229" i="1" s="1"/>
  <c r="D224" i="1"/>
  <c r="D220" i="1"/>
  <c r="D218" i="1"/>
  <c r="D217" i="1" s="1"/>
  <c r="D206" i="1"/>
  <c r="D205" i="1" s="1"/>
  <c r="D202" i="1"/>
  <c r="D193" i="1"/>
  <c r="D189" i="1"/>
  <c r="D185" i="1"/>
  <c r="D181" i="1"/>
  <c r="D173" i="1"/>
  <c r="D169" i="1"/>
  <c r="D165" i="1"/>
  <c r="D162" i="1"/>
  <c r="D158" i="1"/>
  <c r="D148" i="1"/>
  <c r="D144" i="1"/>
  <c r="D140" i="1"/>
  <c r="D135" i="1"/>
  <c r="D131" i="1"/>
  <c r="D120" i="1"/>
  <c r="D117" i="1"/>
  <c r="D114" i="1"/>
  <c r="D113" i="1"/>
  <c r="D109" i="1"/>
  <c r="D108" i="1"/>
  <c r="D102" i="1"/>
  <c r="D99" i="1"/>
  <c r="D95" i="1"/>
  <c r="D89" i="1"/>
  <c r="D88" i="1" s="1"/>
  <c r="D79" i="1"/>
  <c r="D71" i="1"/>
  <c r="D67" i="1"/>
  <c r="D64" i="1"/>
  <c r="D60" i="1"/>
  <c r="D57" i="1"/>
  <c r="D43" i="1"/>
  <c r="D38" i="1"/>
  <c r="D35" i="1"/>
  <c r="D26" i="1"/>
  <c r="D25" i="1"/>
  <c r="D24" i="1"/>
  <c r="D10" i="1"/>
  <c r="D263" i="1" l="1"/>
  <c r="D349" i="1"/>
  <c r="D309" i="1"/>
  <c r="D112" i="1"/>
  <c r="D275" i="1"/>
  <c r="D371" i="1"/>
  <c r="D219" i="1"/>
  <c r="D27" i="1"/>
  <c r="D15" i="1"/>
  <c r="D9" i="1" s="1"/>
  <c r="D94" i="1"/>
  <c r="D331" i="1"/>
  <c r="D369" i="1"/>
  <c r="D384" i="1"/>
  <c r="D381" i="1" s="1"/>
  <c r="D74" i="1"/>
  <c r="D134" i="1"/>
  <c r="D299" i="1"/>
  <c r="D288" i="1"/>
  <c r="D367" i="1"/>
  <c r="D82" i="1"/>
  <c r="D177" i="1"/>
  <c r="D197" i="1"/>
  <c r="D318" i="1"/>
  <c r="D358" i="1"/>
  <c r="D357" i="1"/>
  <c r="D376" i="1"/>
  <c r="D53" i="1"/>
  <c r="D161" i="1" l="1"/>
  <c r="D111" i="1" s="1"/>
  <c r="D356" i="1"/>
  <c r="D63" i="1"/>
  <c r="D274" i="1"/>
  <c r="D42" i="1"/>
  <c r="D317" i="1"/>
  <c r="D366" i="1"/>
  <c r="D23" i="1"/>
  <c r="D8" i="1" l="1"/>
  <c r="D272" i="1" s="1"/>
  <c r="D354" i="1"/>
  <c r="D394" i="1"/>
  <c r="D396" i="1" l="1"/>
  <c r="D400" i="1" l="1"/>
  <c r="D397" i="1"/>
  <c r="D398" i="1" l="1"/>
  <c r="D399" i="1"/>
</calcChain>
</file>

<file path=xl/sharedStrings.xml><?xml version="1.0" encoding="utf-8"?>
<sst xmlns="http://schemas.openxmlformats.org/spreadsheetml/2006/main" count="492" uniqueCount="396">
  <si>
    <t>재   무   상   태   표</t>
    <phoneticPr fontId="5" type="noConversion"/>
  </si>
  <si>
    <t xml:space="preserve">  제 58 기  2019년   12월  31일 현재</t>
    <phoneticPr fontId="5" type="noConversion"/>
  </si>
  <si>
    <t xml:space="preserve">  제 57 기  2018년   12월  31일 현재</t>
    <phoneticPr fontId="5" type="noConversion"/>
  </si>
  <si>
    <t>한   국   관   광   공   사</t>
    <phoneticPr fontId="5" type="noConversion"/>
  </si>
  <si>
    <t xml:space="preserve">( 단위 : 원) </t>
    <phoneticPr fontId="5" type="noConversion"/>
  </si>
  <si>
    <t>계 정 과 목</t>
    <phoneticPr fontId="5" type="noConversion"/>
  </si>
  <si>
    <t>신규코드</t>
    <phoneticPr fontId="4" type="noConversion"/>
  </si>
  <si>
    <t>제 5 8  기</t>
    <phoneticPr fontId="5" type="noConversion"/>
  </si>
  <si>
    <t>제 5 7 기</t>
    <phoneticPr fontId="5" type="noConversion"/>
  </si>
  <si>
    <t>금    액</t>
    <phoneticPr fontId="5" type="noConversion"/>
  </si>
  <si>
    <t>[  자           산  ]</t>
  </si>
  <si>
    <t>Ⅰ. 유   동   자   산</t>
    <phoneticPr fontId="4" type="noConversion"/>
  </si>
  <si>
    <t>1. 현금및현금성자산</t>
  </si>
  <si>
    <t>1) 현금</t>
  </si>
  <si>
    <t>① 보유현금</t>
  </si>
  <si>
    <t>(정부보조금)</t>
  </si>
  <si>
    <t>103050304A</t>
  </si>
  <si>
    <t>② 기타요구불예금</t>
  </si>
  <si>
    <t>2) 현금성자산</t>
  </si>
  <si>
    <t>① 특정현금및예금</t>
    <phoneticPr fontId="4" type="noConversion"/>
  </si>
  <si>
    <t>103050312A</t>
  </si>
  <si>
    <t>② 현금성자산으로분류된단기예금</t>
    <phoneticPr fontId="4" type="noConversion"/>
  </si>
  <si>
    <t>③ 현금성자산으로분류된단기투자자산</t>
    <phoneticPr fontId="4" type="noConversion"/>
  </si>
  <si>
    <t>④ 현금성자산으로분류된당좌차월</t>
    <phoneticPr fontId="4" type="noConversion"/>
  </si>
  <si>
    <t>⑤ 현금성자산으로분류된은행거래약정</t>
    <phoneticPr fontId="4" type="noConversion"/>
  </si>
  <si>
    <t>103050616A</t>
  </si>
  <si>
    <t>2. 유동금융자산</t>
  </si>
  <si>
    <t>1) 유동당기손익-공정가치측정금융자산</t>
  </si>
  <si>
    <t>2) 유동기타포괄손익-공정가치측정 금융자산</t>
  </si>
  <si>
    <t>3) 유동상각후원가측정금융자산</t>
  </si>
  <si>
    <t>4) 단기대여금</t>
  </si>
  <si>
    <t xml:space="preserve">  (현재가치할인차금)</t>
    <phoneticPr fontId="4" type="noConversion"/>
  </si>
  <si>
    <t xml:space="preserve">  (대손충당금)</t>
    <phoneticPr fontId="4" type="noConversion"/>
  </si>
  <si>
    <t xml:space="preserve">  (정부보조금)</t>
    <phoneticPr fontId="4" type="noConversion"/>
  </si>
  <si>
    <t>① 단기대여금</t>
    <phoneticPr fontId="4" type="noConversion"/>
  </si>
  <si>
    <t>(대손충당금)</t>
  </si>
  <si>
    <t>103101204E</t>
  </si>
  <si>
    <t>② 장기대여금대체</t>
    <phoneticPr fontId="4" type="noConversion"/>
  </si>
  <si>
    <t>103101208E</t>
  </si>
  <si>
    <t>5) 단기금융상품</t>
  </si>
  <si>
    <t>① 정기예금</t>
    <phoneticPr fontId="4" type="noConversion"/>
  </si>
  <si>
    <t>② 정기적금</t>
  </si>
  <si>
    <t>6) 기타유동금융자산</t>
  </si>
  <si>
    <t>① 예치금</t>
  </si>
  <si>
    <t>(현재가치할인차금)</t>
    <phoneticPr fontId="4" type="noConversion"/>
  </si>
  <si>
    <t>3. 매출채권및기타채권</t>
  </si>
  <si>
    <t>1) 단기매출채권</t>
  </si>
  <si>
    <t>(현재가치할인차금)</t>
  </si>
  <si>
    <t>① 외상매출금</t>
  </si>
  <si>
    <t xml:space="preserve"> </t>
    <phoneticPr fontId="4" type="noConversion"/>
  </si>
  <si>
    <t xml:space="preserve"> </t>
    <phoneticPr fontId="4" type="noConversion"/>
  </si>
  <si>
    <t>103150304E</t>
  </si>
  <si>
    <t>② 할부외상매출금</t>
  </si>
  <si>
    <t>103150308E</t>
  </si>
  <si>
    <t>(할부매출미실현액차감)</t>
  </si>
  <si>
    <t>103150308F</t>
  </si>
  <si>
    <t>③ 받을어음</t>
  </si>
  <si>
    <t>103150312E</t>
  </si>
  <si>
    <t>2) 단기미수금</t>
  </si>
  <si>
    <t>① 미수금</t>
  </si>
  <si>
    <t>(정부보조금)</t>
    <phoneticPr fontId="4" type="noConversion"/>
  </si>
  <si>
    <t>103150600A</t>
  </si>
  <si>
    <t>103150600E</t>
  </si>
  <si>
    <t>3) 단기미수수익</t>
  </si>
  <si>
    <t>① 단기미수수익</t>
  </si>
  <si>
    <t>103150900E</t>
  </si>
  <si>
    <t>4) 단기보증금</t>
  </si>
  <si>
    <t>① 단기보증금</t>
  </si>
  <si>
    <t>103151200A</t>
  </si>
  <si>
    <t>4. 재고자산</t>
  </si>
  <si>
    <t>1) 원재료</t>
  </si>
  <si>
    <t>① 원재료</t>
  </si>
  <si>
    <t>(평가충당금)</t>
  </si>
  <si>
    <t>103200300D</t>
  </si>
  <si>
    <t>2) 상품</t>
  </si>
  <si>
    <t>① 상품</t>
  </si>
  <si>
    <t>103200600D</t>
  </si>
  <si>
    <t>(평가충당금)</t>
    <phoneticPr fontId="4" type="noConversion"/>
  </si>
  <si>
    <t>103200600A</t>
  </si>
  <si>
    <t>3) 재공품</t>
  </si>
  <si>
    <t>① 재공품</t>
  </si>
  <si>
    <t>103200900D</t>
  </si>
  <si>
    <t>4) 저장품</t>
  </si>
  <si>
    <t>① 일반저장품</t>
  </si>
  <si>
    <t>103201204D</t>
  </si>
  <si>
    <t>② 특정저장품</t>
  </si>
  <si>
    <t>103201208D</t>
  </si>
  <si>
    <t>5) 미착품</t>
  </si>
  <si>
    <t>① 미착품</t>
  </si>
  <si>
    <t>103201500D</t>
  </si>
  <si>
    <t>6) 기타재고</t>
  </si>
  <si>
    <t>① 자산정리가계정</t>
  </si>
  <si>
    <t>② 미완성용지</t>
  </si>
  <si>
    <t>정부보조금(미완성용지차감항목)</t>
  </si>
  <si>
    <t>103201808A</t>
  </si>
  <si>
    <t>③ 그밖의기타재고자산</t>
  </si>
  <si>
    <t>5. 당기법인세자산</t>
  </si>
  <si>
    <t>1) 미수법인세</t>
  </si>
  <si>
    <t>① 당기법인세자산(미수법인세)</t>
  </si>
  <si>
    <t>② 미수부가세</t>
  </si>
  <si>
    <t>③ 미수소득세</t>
  </si>
  <si>
    <t>④ 선급법인세</t>
    <phoneticPr fontId="4" type="noConversion"/>
  </si>
  <si>
    <t>6. 유동비금융자산</t>
  </si>
  <si>
    <t>1) 단기선급금</t>
  </si>
  <si>
    <t>① 단기선급금</t>
  </si>
  <si>
    <t>103300300A</t>
  </si>
  <si>
    <t>2) 단기선급비용</t>
  </si>
  <si>
    <t>① 단기선급비용</t>
  </si>
  <si>
    <t>3) 기타유동비금융자산</t>
  </si>
  <si>
    <t>① 가지급금</t>
  </si>
  <si>
    <t>② 매입부가세</t>
  </si>
  <si>
    <t>③ 본지사</t>
  </si>
  <si>
    <t>④ 자산정리가계정</t>
    <phoneticPr fontId="4" type="noConversion"/>
  </si>
  <si>
    <t>⑤ 그밖의기타유동자산</t>
    <phoneticPr fontId="4" type="noConversion"/>
  </si>
  <si>
    <t>7. 매각예정또는소유주분배자산집단</t>
  </si>
  <si>
    <t>1) 매각예정자산집단</t>
    <phoneticPr fontId="4" type="noConversion"/>
  </si>
  <si>
    <t>(매각예정자산손상차손누계액)</t>
  </si>
  <si>
    <t>103350300C</t>
  </si>
  <si>
    <t>Ⅱ. 비  유  동  자  산</t>
  </si>
  <si>
    <t>1. 비유동금융자산</t>
  </si>
  <si>
    <t>1) 비유동당기손익-공정가치측정금융자산</t>
  </si>
  <si>
    <t>2) 비유동기타포괄손익-공정가치측정금융자산</t>
    <phoneticPr fontId="5" type="noConversion"/>
  </si>
  <si>
    <t xml:space="preserve">    (정부보조금)</t>
    <phoneticPr fontId="5" type="noConversion"/>
  </si>
  <si>
    <t>106050600A</t>
  </si>
  <si>
    <t>(손상차손누계액)</t>
    <phoneticPr fontId="5" type="noConversion"/>
  </si>
  <si>
    <t>106050600C</t>
  </si>
  <si>
    <t>3) 비유동상각후원가측정금융자산</t>
    <phoneticPr fontId="5" type="noConversion"/>
  </si>
  <si>
    <t>106050900C</t>
  </si>
  <si>
    <t>4) 장기대여금및수취채권</t>
  </si>
  <si>
    <t xml:space="preserve">① 장기대여금 </t>
  </si>
  <si>
    <t>(장기대여금대손충당금)</t>
  </si>
  <si>
    <t>106051204E</t>
  </si>
  <si>
    <t>② 주,임,종 장기대여금</t>
    <phoneticPr fontId="5" type="noConversion"/>
  </si>
  <si>
    <t>106051208E</t>
  </si>
  <si>
    <t>(주임종장기대여금현재가치할인차금)</t>
  </si>
  <si>
    <t>106051208G</t>
  </si>
  <si>
    <t xml:space="preserve">③ 관계회사대여금 </t>
  </si>
  <si>
    <t>(관계회사대여금대손충당금)</t>
  </si>
  <si>
    <t>106051212E</t>
  </si>
  <si>
    <t>5) 장기금융상품</t>
  </si>
  <si>
    <t>① 장기예금</t>
  </si>
  <si>
    <t>2. 장기매출채권및기타채권</t>
  </si>
  <si>
    <t>1) 장기매출채권</t>
  </si>
  <si>
    <t>① 장기매출채권</t>
  </si>
  <si>
    <t>106100300G</t>
  </si>
  <si>
    <t>106100300E</t>
  </si>
  <si>
    <t>(장기매출채권할부매출미실현 차감)</t>
  </si>
  <si>
    <t>106100300F</t>
  </si>
  <si>
    <t>2) 장기미수금</t>
  </si>
  <si>
    <t>① 장기미수금</t>
  </si>
  <si>
    <t>현재가치할증차금</t>
    <phoneticPr fontId="4" type="noConversion"/>
  </si>
  <si>
    <t>106100600G</t>
  </si>
  <si>
    <t>106100600E</t>
  </si>
  <si>
    <t>3) 장기미수수익</t>
  </si>
  <si>
    <t>① 장기미수수익</t>
  </si>
  <si>
    <t>106100900G</t>
  </si>
  <si>
    <t>106100900E</t>
  </si>
  <si>
    <t>4) 장기보증금</t>
  </si>
  <si>
    <t>① 전세권</t>
  </si>
  <si>
    <t>② 전신전화가입권</t>
  </si>
  <si>
    <t>(정부보조금)</t>
    <phoneticPr fontId="5" type="noConversion"/>
  </si>
  <si>
    <t>106101212A</t>
  </si>
  <si>
    <t>(임차보증금현재가치할인차금)</t>
  </si>
  <si>
    <t>106101212G</t>
  </si>
  <si>
    <t>④ 영업보증금</t>
  </si>
  <si>
    <t>(영업보증금현재가치할인차금)</t>
  </si>
  <si>
    <t>106101216G</t>
  </si>
  <si>
    <t>5) 기타비유동채권</t>
  </si>
  <si>
    <t>① 기타비유동채권</t>
  </si>
  <si>
    <t>3. 유형자산</t>
  </si>
  <si>
    <t>1) 토지</t>
  </si>
  <si>
    <t>106150300A</t>
  </si>
  <si>
    <t>(손상차손누계액)</t>
  </si>
  <si>
    <t>106150300C</t>
  </si>
  <si>
    <t>2) 건물</t>
  </si>
  <si>
    <t>106150600A</t>
  </si>
  <si>
    <t>(감가상각누계액)</t>
  </si>
  <si>
    <t>106150600B</t>
  </si>
  <si>
    <t>106150600C</t>
  </si>
  <si>
    <t>3) 구축물</t>
  </si>
  <si>
    <t>106150900A</t>
  </si>
  <si>
    <t>106150900B</t>
  </si>
  <si>
    <t>106150900C</t>
  </si>
  <si>
    <t>4) 기계장치</t>
  </si>
  <si>
    <t>106151200A</t>
  </si>
  <si>
    <t>106151200B</t>
  </si>
  <si>
    <t>106151200C</t>
  </si>
  <si>
    <t>5) 차량운반구</t>
  </si>
  <si>
    <t>106151500B</t>
  </si>
  <si>
    <t>106151500C</t>
  </si>
  <si>
    <t>6) 집기와비품</t>
  </si>
  <si>
    <t>106151800A</t>
  </si>
  <si>
    <t>106151800B</t>
  </si>
  <si>
    <t>106151800C</t>
  </si>
  <si>
    <t>7) 공구와기구</t>
  </si>
  <si>
    <t>106152100A</t>
  </si>
  <si>
    <t>106152100B</t>
  </si>
  <si>
    <t>106152100C</t>
  </si>
  <si>
    <t>8) 입목</t>
  </si>
  <si>
    <t>106152400A</t>
  </si>
  <si>
    <t>9) 건설중인자산</t>
  </si>
  <si>
    <t>106152700A</t>
  </si>
  <si>
    <t>106152700C</t>
  </si>
  <si>
    <t>10) 기타유형자산</t>
  </si>
  <si>
    <t>① 임차개량자산</t>
  </si>
  <si>
    <t>106153004B</t>
  </si>
  <si>
    <t>106153004C</t>
  </si>
  <si>
    <t>11) 사용권자산</t>
    <phoneticPr fontId="5" type="noConversion"/>
  </si>
  <si>
    <t>1061533001</t>
  </si>
  <si>
    <t>106153300A</t>
  </si>
  <si>
    <t>106153300B</t>
  </si>
  <si>
    <t>4. 투자부동산</t>
  </si>
  <si>
    <t>1) 투자부동산</t>
  </si>
  <si>
    <t>① 투자부동산 토지</t>
  </si>
  <si>
    <t>106200300A</t>
  </si>
  <si>
    <t>(투자부동산토지손상차손누계액)</t>
  </si>
  <si>
    <t>106200300C</t>
  </si>
  <si>
    <t>② 투자부동산 건물</t>
  </si>
  <si>
    <t>106200600A</t>
  </si>
  <si>
    <t>(투자부동산건물감가상각누계액)</t>
  </si>
  <si>
    <t>106200600B</t>
  </si>
  <si>
    <t>(투자부동산손상차손누계액)</t>
  </si>
  <si>
    <t>106200600C</t>
  </si>
  <si>
    <t>5. 영업권</t>
  </si>
  <si>
    <t>1) 영업권</t>
  </si>
  <si>
    <t>6. 영업권이외의무형자산</t>
  </si>
  <si>
    <t>1) 컴퓨터소프트웨어</t>
  </si>
  <si>
    <t>① 컴퓨터소프트웨어</t>
  </si>
  <si>
    <t>106300300A</t>
    <phoneticPr fontId="4" type="noConversion"/>
  </si>
  <si>
    <t>(상각누계액)</t>
    <phoneticPr fontId="4" type="noConversion"/>
  </si>
  <si>
    <t>106300300B</t>
    <phoneticPr fontId="4" type="noConversion"/>
  </si>
  <si>
    <t>2) 저작권, 특허권, 기타 산업재산권</t>
  </si>
  <si>
    <t>① 상표권</t>
  </si>
  <si>
    <t>(상각누계액)</t>
  </si>
  <si>
    <t>② 특허권</t>
  </si>
  <si>
    <t>3) 개발비</t>
  </si>
  <si>
    <t>① 개발비</t>
  </si>
  <si>
    <t xml:space="preserve">4) 사용수익기부자산등용역운영권 </t>
    <phoneticPr fontId="5" type="noConversion"/>
  </si>
  <si>
    <t>① 사용수익기부자산등용역운영권</t>
  </si>
  <si>
    <t>106301200C</t>
  </si>
  <si>
    <t>5) 차지권</t>
  </si>
  <si>
    <t>① 차지권</t>
  </si>
  <si>
    <t>6) 기타무형자산</t>
  </si>
  <si>
    <t>① 회원권</t>
  </si>
  <si>
    <t>(회원권손상차손누계액)</t>
  </si>
  <si>
    <t>106301804C</t>
  </si>
  <si>
    <t>② 그밖의기타의무형자산</t>
  </si>
  <si>
    <t>정부보조금(기타의무형자산차감항목)</t>
  </si>
  <si>
    <t>106301808A</t>
  </si>
  <si>
    <t>7) 개발중인무형자산</t>
    <phoneticPr fontId="4" type="noConversion"/>
  </si>
  <si>
    <t xml:space="preserve"> </t>
    <phoneticPr fontId="5" type="noConversion"/>
  </si>
  <si>
    <t xml:space="preserve"> </t>
  </si>
  <si>
    <t>① 개발중인무형자산</t>
    <phoneticPr fontId="4" type="noConversion"/>
  </si>
  <si>
    <t>7. 종속기업투자지분</t>
  </si>
  <si>
    <t>1) 종속기업투자주식</t>
  </si>
  <si>
    <t>8. 관계기업및공동투자지분</t>
  </si>
  <si>
    <t>1) 관계기업투자지분</t>
  </si>
  <si>
    <t>정부보조금(관계기업투자지분)</t>
    <phoneticPr fontId="4" type="noConversion"/>
  </si>
  <si>
    <t>106400300A</t>
  </si>
  <si>
    <t>2) 공동기업투자지분</t>
  </si>
  <si>
    <t>9. 순확정급여자산</t>
  </si>
  <si>
    <t>1) 순확정급여자산</t>
  </si>
  <si>
    <t>10. 이연법인세자산</t>
  </si>
  <si>
    <t>1) 이연법인세자산</t>
  </si>
  <si>
    <t>11. 비유동비금융자산</t>
  </si>
  <si>
    <t>1) 장기선급금</t>
  </si>
  <si>
    <t>(대손충당금)</t>
    <phoneticPr fontId="4" type="noConversion"/>
  </si>
  <si>
    <t>2) 장기선급비용</t>
  </si>
  <si>
    <t>① 장기대여금장기선급비용</t>
  </si>
  <si>
    <t>② 보증금장기선급비용</t>
  </si>
  <si>
    <t>③ 기타장기선급비용</t>
    <phoneticPr fontId="4" type="noConversion"/>
  </si>
  <si>
    <t>3) 기타비유동비금융자산</t>
  </si>
  <si>
    <t>자산총계</t>
  </si>
  <si>
    <t>[  부           채  ]</t>
  </si>
  <si>
    <t>Ⅰ. 유   동   부   채</t>
  </si>
  <si>
    <t>1. 매입채무 및 기타채무</t>
  </si>
  <si>
    <t>1) 단기매입채무  (외상매입금)</t>
  </si>
  <si>
    <t>2) 단기미지급금</t>
  </si>
  <si>
    <t>3) 단기미지급비용</t>
  </si>
  <si>
    <t>4) 단기임대보증금</t>
  </si>
  <si>
    <t>203051200G</t>
  </si>
  <si>
    <t>5) 단기기타보증금</t>
  </si>
  <si>
    <t>6) 미지급배당금</t>
  </si>
  <si>
    <t>7) 기타유동채무</t>
  </si>
  <si>
    <t>8) 유동리스부채</t>
    <phoneticPr fontId="5" type="noConversion"/>
  </si>
  <si>
    <t>2030521000</t>
  </si>
  <si>
    <t>2. 유동금융부채</t>
  </si>
  <si>
    <t>1) 유동당기손익인식금융부채</t>
  </si>
  <si>
    <t>2) 단기차입금</t>
  </si>
  <si>
    <t>3) 유동성장기차입금</t>
  </si>
  <si>
    <t>4) 유동성사채</t>
  </si>
  <si>
    <t>(사채할인발행차금)</t>
  </si>
  <si>
    <t>사채할증발행차금</t>
  </si>
  <si>
    <t>3. 당기법인세부채</t>
  </si>
  <si>
    <t>1) 미지급법인세</t>
  </si>
  <si>
    <t>4. 유동비금융부채</t>
  </si>
  <si>
    <t>1) 단기선수금</t>
  </si>
  <si>
    <t>2) 단기선수수익</t>
  </si>
  <si>
    <t>3) 단기예수금</t>
  </si>
  <si>
    <t>4) 이연정부보조금수익</t>
  </si>
  <si>
    <t>5) 이연공사부담금수익</t>
  </si>
  <si>
    <t>6) 기타유동비금융부채</t>
  </si>
  <si>
    <t>① 가수금</t>
  </si>
  <si>
    <t>② 매출부가세</t>
  </si>
  <si>
    <t>③ 기타의기타유동부채</t>
    <phoneticPr fontId="4" type="noConversion"/>
  </si>
  <si>
    <t>5. 유동충당부채</t>
  </si>
  <si>
    <t>1) 유동종업원급여충당부채</t>
  </si>
  <si>
    <t>2) 단기법적소송충당부채</t>
  </si>
  <si>
    <t>3) 사후처리,복구,정화비용을위한단기충당부채</t>
  </si>
  <si>
    <t>4) 기타유동충당부채</t>
  </si>
  <si>
    <t>6. 매각예정자산집단에포함된부채</t>
  </si>
  <si>
    <t>1) 매각예정자산집단에포함된부채</t>
  </si>
  <si>
    <t>Ⅱ. 비  유  동  부  채</t>
    <phoneticPr fontId="5" type="noConversion"/>
  </si>
  <si>
    <t>1. 장기매입채무 및 기타채무</t>
  </si>
  <si>
    <t>1) 장기매입채무</t>
  </si>
  <si>
    <t>2) 장기미지급금</t>
  </si>
  <si>
    <t>3) 장기미지급비용</t>
  </si>
  <si>
    <t>4) 장기임대보증금</t>
  </si>
  <si>
    <t>206051200G</t>
  </si>
  <si>
    <t>5) 장기기타보증금</t>
  </si>
  <si>
    <t>6) 금융리스부채</t>
  </si>
  <si>
    <t>7) 기타비유동채무</t>
  </si>
  <si>
    <t>8) 비유동리스부채</t>
    <phoneticPr fontId="5" type="noConversion"/>
  </si>
  <si>
    <t>2060515000</t>
  </si>
  <si>
    <t>2. 비유동금융부채</t>
  </si>
  <si>
    <t>1) 비유동당기손익인식금융부채</t>
  </si>
  <si>
    <t>2) 장기차입금</t>
  </si>
  <si>
    <t>3. 비유동비금융부채</t>
  </si>
  <si>
    <t>1) 장기선수금</t>
  </si>
  <si>
    <t>2) 장기선수수익</t>
  </si>
  <si>
    <t>3) 장기예수금</t>
  </si>
  <si>
    <t>4) 이연정부보조금수익</t>
    <phoneticPr fontId="4" type="noConversion"/>
  </si>
  <si>
    <t>5) 이연공사부담금수익</t>
    <phoneticPr fontId="4" type="noConversion"/>
  </si>
  <si>
    <t>6) 기타비유동비금융부채</t>
    <phoneticPr fontId="4" type="noConversion"/>
  </si>
  <si>
    <t>4. 순확정급여부채</t>
    <phoneticPr fontId="4" type="noConversion"/>
  </si>
  <si>
    <t>1) 순확정급여부채</t>
  </si>
  <si>
    <t>(사외적립자산의공정가치)</t>
  </si>
  <si>
    <t>206200300J</t>
  </si>
  <si>
    <t>(국민연금전환금)</t>
  </si>
  <si>
    <t>206200300H</t>
  </si>
  <si>
    <t>2) 기타장기종업원급여부채</t>
  </si>
  <si>
    <t>5. 이연법인세부채</t>
    <phoneticPr fontId="4" type="noConversion"/>
  </si>
  <si>
    <t>1) 비유동이연법인세부채</t>
    <phoneticPr fontId="4" type="noConversion"/>
  </si>
  <si>
    <t>6. 비유동충당부채</t>
    <phoneticPr fontId="4" type="noConversion"/>
  </si>
  <si>
    <t>1) 비유동종업원급여충당부채</t>
    <phoneticPr fontId="4" type="noConversion"/>
  </si>
  <si>
    <t>2) 장기법적소송충당부채</t>
    <phoneticPr fontId="4" type="noConversion"/>
  </si>
  <si>
    <t>3) 사후처리,복구,정화비용을위한장기충당부채</t>
    <phoneticPr fontId="4" type="noConversion"/>
  </si>
  <si>
    <t>4) 기타비유동충당부채</t>
    <phoneticPr fontId="4" type="noConversion"/>
  </si>
  <si>
    <t>부채총계</t>
  </si>
  <si>
    <t>[  자           본  ]</t>
  </si>
  <si>
    <t>Ⅰ. 납입자본</t>
  </si>
  <si>
    <t>1. 자본금</t>
    <phoneticPr fontId="4" type="noConversion"/>
  </si>
  <si>
    <t>1) 정부지분자본금</t>
  </si>
  <si>
    <t>2) 비정부지분자본금</t>
  </si>
  <si>
    <t>3) 기타자본금</t>
  </si>
  <si>
    <t>2. 주식발행초과금</t>
    <phoneticPr fontId="4" type="noConversion"/>
  </si>
  <si>
    <t>1) 주식발행초과금</t>
  </si>
  <si>
    <t>3. (주식할인발행차금)</t>
    <phoneticPr fontId="4" type="noConversion"/>
  </si>
  <si>
    <t>1) 주식할인발행차금</t>
  </si>
  <si>
    <t>4. 기본재산</t>
    <phoneticPr fontId="4" type="noConversion"/>
  </si>
  <si>
    <t>Ⅱ. 이익잉여금</t>
  </si>
  <si>
    <t>1. 이익준비금</t>
  </si>
  <si>
    <t>1) 이익준비금</t>
  </si>
  <si>
    <t>2. 기타법정준비금</t>
  </si>
  <si>
    <t>1) 기업발전적립금</t>
    <phoneticPr fontId="5" type="noConversion"/>
  </si>
  <si>
    <t>3. 임의적립금</t>
  </si>
  <si>
    <t>1) 시설적립금</t>
  </si>
  <si>
    <t>2) 기업합리화적립금</t>
    <phoneticPr fontId="5" type="noConversion"/>
  </si>
  <si>
    <t>3) 기업발전적립금</t>
    <phoneticPr fontId="5" type="noConversion"/>
  </si>
  <si>
    <t>4) 기타임의적립금</t>
    <phoneticPr fontId="5" type="noConversion"/>
  </si>
  <si>
    <t>4. 미처분이익잉여금</t>
  </si>
  <si>
    <t>1) 전기이월이익잉여금</t>
    <phoneticPr fontId="4" type="noConversion"/>
  </si>
  <si>
    <t>2) 당기순이익</t>
    <phoneticPr fontId="4" type="noConversion"/>
  </si>
  <si>
    <t>3) 보험수리적손익</t>
    <phoneticPr fontId="4" type="noConversion"/>
  </si>
  <si>
    <t>Ⅲ. 신종자본증권</t>
  </si>
  <si>
    <t>Ⅳ. 기타자본구성요소</t>
    <phoneticPr fontId="4" type="noConversion"/>
  </si>
  <si>
    <t>1. 기타자본잉여금</t>
  </si>
  <si>
    <t>1) 기타자본잉여금</t>
    <phoneticPr fontId="4" type="noConversion"/>
  </si>
  <si>
    <t>2. 기타포괄손익누계액</t>
  </si>
  <si>
    <t>1) 기타포괄이익-공정가치측정금융자산</t>
  </si>
  <si>
    <t>2) 기타포괄손실-공정가치측정금융자산</t>
  </si>
  <si>
    <t>3) 지분법자본변동</t>
    <phoneticPr fontId="4" type="noConversion"/>
  </si>
  <si>
    <t>4) 부의지분법자본변동</t>
    <phoneticPr fontId="4" type="noConversion"/>
  </si>
  <si>
    <t>3. (자기주식)</t>
  </si>
  <si>
    <t>1) 자기주식</t>
    <phoneticPr fontId="4" type="noConversion"/>
  </si>
  <si>
    <t>4. 기타자본</t>
  </si>
  <si>
    <t>1) 감자차익</t>
    <phoneticPr fontId="4" type="noConversion"/>
  </si>
  <si>
    <t>2) 매각예정자본</t>
    <phoneticPr fontId="4" type="noConversion"/>
  </si>
  <si>
    <t>Ⅳ. 지배기업의소유주에게귀속되는자본</t>
    <phoneticPr fontId="4" type="noConversion"/>
  </si>
  <si>
    <t>Ⅴ. 비지배부분</t>
    <phoneticPr fontId="4" type="noConversion"/>
  </si>
  <si>
    <t>자본총계</t>
  </si>
  <si>
    <t>[  자본과 부채 총계  ]</t>
  </si>
  <si>
    <t>대차 확인</t>
    <phoneticPr fontId="4" type="noConversion"/>
  </si>
  <si>
    <t>(주임종장기대여금대손충당금)</t>
    <phoneticPr fontId="5" type="noConversion"/>
  </si>
  <si>
    <t>③ 임차보증금</t>
    <phoneticPr fontId="5" type="noConversion"/>
  </si>
  <si>
    <t>(상각누계액)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</si>
</sst>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_);\(#,##0\)"/>
    <numFmt numFmtId="177" formatCode="#,##0_ "/>
    <numFmt numFmtId="178" formatCode="0_);[Red]\(0\)"/>
    <numFmt numFmtId="180" formatCode="0.0%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 val="double"/>
      <sz val="24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9"/>
      <color theme="1"/>
      <name val="돋움"/>
      <family val="3"/>
      <charset val="129"/>
    </font>
    <font>
      <b/>
      <sz val="9"/>
      <color theme="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9"/>
      <color theme="1"/>
      <name val="굴림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  <font>
      <sz val="9"/>
      <color theme="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medium">
        <color indexed="64"/>
      </bottom>
      <diagonal/>
    </border>
    <border>
      <left style="thin">
        <color theme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2" fillId="0" borderId="0"/>
  </cellStyleXfs>
  <cellXfs count="155">
    <xf numFmtId="0" fontId="0" fillId="0" borderId="0" xfId="0">
      <alignment vertical="center"/>
    </xf>
    <xf numFmtId="3" fontId="6" fillId="0" borderId="0" xfId="3" applyNumberFormat="1" applyFont="1" applyFill="1" applyAlignment="1">
      <alignment vertical="center"/>
    </xf>
    <xf numFmtId="3" fontId="7" fillId="0" borderId="0" xfId="3" applyNumberFormat="1" applyFont="1" applyFill="1" applyBorder="1" applyAlignment="1">
      <alignment horizontal="left" vertical="center" shrinkToFit="1"/>
    </xf>
    <xf numFmtId="3" fontId="7" fillId="0" borderId="0" xfId="3" applyNumberFormat="1" applyFont="1" applyFill="1" applyBorder="1" applyAlignment="1">
      <alignment horizontal="left" vertical="center"/>
    </xf>
    <xf numFmtId="176" fontId="7" fillId="0" borderId="0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horizontal="right" vertical="center"/>
    </xf>
    <xf numFmtId="0" fontId="8" fillId="3" borderId="2" xfId="3" applyNumberFormat="1" applyFont="1" applyFill="1" applyBorder="1" applyAlignment="1">
      <alignment horizontal="center" vertical="center"/>
    </xf>
    <xf numFmtId="3" fontId="6" fillId="3" borderId="0" xfId="3" applyNumberFormat="1" applyFont="1" applyFill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3" fontId="7" fillId="3" borderId="11" xfId="3" quotePrefix="1" applyNumberFormat="1" applyFont="1" applyFill="1" applyBorder="1" applyAlignment="1">
      <alignment horizontal="center" vertical="center" shrinkToFit="1"/>
    </xf>
    <xf numFmtId="178" fontId="6" fillId="3" borderId="12" xfId="0" applyNumberFormat="1" applyFont="1" applyFill="1" applyBorder="1" applyAlignment="1">
      <alignment horizontal="center" vertical="center" wrapText="1"/>
    </xf>
    <xf numFmtId="176" fontId="6" fillId="3" borderId="13" xfId="0" applyNumberFormat="1" applyFont="1" applyFill="1" applyBorder="1">
      <alignment vertical="center"/>
    </xf>
    <xf numFmtId="176" fontId="6" fillId="3" borderId="14" xfId="0" applyNumberFormat="1" applyFont="1" applyFill="1" applyBorder="1">
      <alignment vertical="center"/>
    </xf>
    <xf numFmtId="176" fontId="6" fillId="3" borderId="14" xfId="0" applyNumberFormat="1" applyFont="1" applyFill="1" applyBorder="1" applyAlignment="1">
      <alignment horizontal="right" vertical="center" wrapText="1"/>
    </xf>
    <xf numFmtId="176" fontId="6" fillId="3" borderId="15" xfId="0" applyNumberFormat="1" applyFont="1" applyFill="1" applyBorder="1">
      <alignment vertical="center"/>
    </xf>
    <xf numFmtId="0" fontId="6" fillId="3" borderId="0" xfId="0" applyFont="1" applyFill="1">
      <alignment vertical="center"/>
    </xf>
    <xf numFmtId="3" fontId="7" fillId="3" borderId="16" xfId="3" applyNumberFormat="1" applyFont="1" applyFill="1" applyBorder="1" applyAlignment="1">
      <alignment vertical="center" shrinkToFit="1"/>
    </xf>
    <xf numFmtId="178" fontId="10" fillId="3" borderId="17" xfId="0" applyNumberFormat="1" applyFont="1" applyFill="1" applyBorder="1" applyAlignment="1">
      <alignment horizontal="center" vertical="center" wrapText="1"/>
    </xf>
    <xf numFmtId="176" fontId="11" fillId="3" borderId="17" xfId="0" applyNumberFormat="1" applyFont="1" applyFill="1" applyBorder="1">
      <alignment vertical="center"/>
    </xf>
    <xf numFmtId="176" fontId="11" fillId="3" borderId="18" xfId="0" applyNumberFormat="1" applyFont="1" applyFill="1" applyBorder="1">
      <alignment vertical="center"/>
    </xf>
    <xf numFmtId="176" fontId="12" fillId="3" borderId="0" xfId="0" applyNumberFormat="1" applyFont="1" applyFill="1">
      <alignment vertical="center"/>
    </xf>
    <xf numFmtId="0" fontId="12" fillId="3" borderId="0" xfId="0" applyFont="1" applyFill="1">
      <alignment vertical="center"/>
    </xf>
    <xf numFmtId="3" fontId="7" fillId="2" borderId="19" xfId="3" applyNumberFormat="1" applyFont="1" applyFill="1" applyBorder="1" applyAlignment="1">
      <alignment horizontal="left" vertical="center" indent="1" shrinkToFit="1"/>
    </xf>
    <xf numFmtId="178" fontId="10" fillId="2" borderId="20" xfId="0" applyNumberFormat="1" applyFont="1" applyFill="1" applyBorder="1" applyAlignment="1">
      <alignment horizontal="center" vertical="center" wrapText="1"/>
    </xf>
    <xf numFmtId="176" fontId="11" fillId="2" borderId="21" xfId="0" applyNumberFormat="1" applyFont="1" applyFill="1" applyBorder="1">
      <alignment vertical="center"/>
    </xf>
    <xf numFmtId="176" fontId="11" fillId="2" borderId="22" xfId="0" applyNumberFormat="1" applyFont="1" applyFill="1" applyBorder="1">
      <alignment vertical="center"/>
    </xf>
    <xf numFmtId="176" fontId="11" fillId="0" borderId="21" xfId="0" applyNumberFormat="1" applyFont="1" applyFill="1" applyBorder="1">
      <alignment vertical="center"/>
    </xf>
    <xf numFmtId="176" fontId="11" fillId="0" borderId="23" xfId="0" applyNumberFormat="1" applyFont="1" applyFill="1" applyBorder="1">
      <alignment vertical="center"/>
    </xf>
    <xf numFmtId="176" fontId="12" fillId="0" borderId="0" xfId="0" applyNumberFormat="1" applyFont="1">
      <alignment vertical="center"/>
    </xf>
    <xf numFmtId="0" fontId="12" fillId="0" borderId="0" xfId="0" applyFont="1">
      <alignment vertical="center"/>
    </xf>
    <xf numFmtId="3" fontId="6" fillId="2" borderId="19" xfId="3" applyNumberFormat="1" applyFont="1" applyFill="1" applyBorder="1" applyAlignment="1">
      <alignment horizontal="left" vertical="center" indent="1" shrinkToFit="1"/>
    </xf>
    <xf numFmtId="176" fontId="11" fillId="2" borderId="24" xfId="0" applyNumberFormat="1" applyFont="1" applyFill="1" applyBorder="1">
      <alignment vertical="center"/>
    </xf>
    <xf numFmtId="176" fontId="11" fillId="0" borderId="25" xfId="0" applyNumberFormat="1" applyFont="1" applyFill="1" applyBorder="1">
      <alignment vertical="center"/>
    </xf>
    <xf numFmtId="3" fontId="6" fillId="2" borderId="19" xfId="3" applyNumberFormat="1" applyFont="1" applyFill="1" applyBorder="1" applyAlignment="1">
      <alignment horizontal="left" vertical="center" indent="2" shrinkToFit="1"/>
    </xf>
    <xf numFmtId="178" fontId="12" fillId="2" borderId="24" xfId="0" applyNumberFormat="1" applyFont="1" applyFill="1" applyBorder="1" applyAlignment="1">
      <alignment horizontal="center" vertical="center"/>
    </xf>
    <xf numFmtId="180" fontId="12" fillId="0" borderId="0" xfId="1" applyNumberFormat="1" applyFont="1">
      <alignment vertical="center"/>
    </xf>
    <xf numFmtId="176" fontId="11" fillId="2" borderId="23" xfId="0" applyNumberFormat="1" applyFont="1" applyFill="1" applyBorder="1">
      <alignment vertical="center"/>
    </xf>
    <xf numFmtId="176" fontId="11" fillId="2" borderId="26" xfId="0" applyNumberFormat="1" applyFont="1" applyFill="1" applyBorder="1">
      <alignment vertical="center"/>
    </xf>
    <xf numFmtId="176" fontId="11" fillId="0" borderId="27" xfId="0" applyNumberFormat="1" applyFont="1" applyFill="1" applyBorder="1">
      <alignment vertical="center"/>
    </xf>
    <xf numFmtId="178" fontId="10" fillId="2" borderId="29" xfId="0" applyNumberFormat="1" applyFont="1" applyFill="1" applyBorder="1" applyAlignment="1">
      <alignment horizontal="center" vertical="center" wrapText="1"/>
    </xf>
    <xf numFmtId="0" fontId="12" fillId="0" borderId="21" xfId="0" applyFont="1" applyBorder="1">
      <alignment vertical="center"/>
    </xf>
    <xf numFmtId="0" fontId="12" fillId="0" borderId="21" xfId="0" applyFont="1" applyFill="1" applyBorder="1">
      <alignment vertical="center"/>
    </xf>
    <xf numFmtId="176" fontId="11" fillId="2" borderId="25" xfId="0" applyNumberFormat="1" applyFont="1" applyFill="1" applyBorder="1">
      <alignment vertical="center"/>
    </xf>
    <xf numFmtId="178" fontId="12" fillId="0" borderId="22" xfId="0" applyNumberFormat="1" applyFont="1" applyBorder="1" applyAlignment="1">
      <alignment horizontal="center" vertical="center"/>
    </xf>
    <xf numFmtId="176" fontId="11" fillId="0" borderId="22" xfId="0" applyNumberFormat="1" applyFont="1" applyFill="1" applyBorder="1">
      <alignment vertical="center"/>
    </xf>
    <xf numFmtId="178" fontId="10" fillId="2" borderId="32" xfId="0" applyNumberFormat="1" applyFont="1" applyFill="1" applyBorder="1" applyAlignment="1">
      <alignment horizontal="center" vertical="center" wrapText="1"/>
    </xf>
    <xf numFmtId="176" fontId="11" fillId="0" borderId="24" xfId="0" applyNumberFormat="1" applyFont="1" applyFill="1" applyBorder="1">
      <alignment vertical="center"/>
    </xf>
    <xf numFmtId="3" fontId="6" fillId="2" borderId="33" xfId="3" applyNumberFormat="1" applyFont="1" applyFill="1" applyBorder="1" applyAlignment="1">
      <alignment horizontal="left" vertical="center" indent="2" shrinkToFit="1"/>
    </xf>
    <xf numFmtId="176" fontId="11" fillId="2" borderId="34" xfId="0" applyNumberFormat="1" applyFont="1" applyFill="1" applyBorder="1">
      <alignment vertical="center"/>
    </xf>
    <xf numFmtId="178" fontId="12" fillId="0" borderId="17" xfId="0" applyNumberFormat="1" applyFont="1" applyBorder="1" applyAlignment="1">
      <alignment horizontal="center" vertical="center"/>
    </xf>
    <xf numFmtId="176" fontId="11" fillId="2" borderId="35" xfId="0" applyNumberFormat="1" applyFont="1" applyFill="1" applyBorder="1">
      <alignment vertical="center"/>
    </xf>
    <xf numFmtId="178" fontId="13" fillId="2" borderId="20" xfId="3" applyNumberFormat="1" applyFont="1" applyFill="1" applyBorder="1" applyAlignment="1">
      <alignment horizontal="center" vertical="center"/>
    </xf>
    <xf numFmtId="0" fontId="12" fillId="2" borderId="0" xfId="0" applyFont="1" applyFill="1">
      <alignment vertical="center"/>
    </xf>
    <xf numFmtId="178" fontId="10" fillId="4" borderId="20" xfId="0" applyNumberFormat="1" applyFont="1" applyFill="1" applyBorder="1" applyAlignment="1">
      <alignment horizontal="center" vertical="center" wrapText="1"/>
    </xf>
    <xf numFmtId="178" fontId="10" fillId="3" borderId="17" xfId="0" applyNumberFormat="1" applyFont="1" applyFill="1" applyBorder="1">
      <alignment vertical="center"/>
    </xf>
    <xf numFmtId="176" fontId="11" fillId="2" borderId="17" xfId="0" applyNumberFormat="1" applyFont="1" applyFill="1" applyBorder="1">
      <alignment vertical="center"/>
    </xf>
    <xf numFmtId="176" fontId="11" fillId="0" borderId="18" xfId="0" applyNumberFormat="1" applyFont="1" applyFill="1" applyBorder="1">
      <alignment vertical="center"/>
    </xf>
    <xf numFmtId="3" fontId="7" fillId="0" borderId="19" xfId="3" applyNumberFormat="1" applyFont="1" applyFill="1" applyBorder="1" applyAlignment="1">
      <alignment horizontal="left" vertical="center" indent="1" shrinkToFit="1"/>
    </xf>
    <xf numFmtId="178" fontId="10" fillId="0" borderId="20" xfId="0" applyNumberFormat="1" applyFont="1" applyFill="1" applyBorder="1" applyAlignment="1">
      <alignment horizontal="center" vertical="center" wrapText="1"/>
    </xf>
    <xf numFmtId="0" fontId="12" fillId="0" borderId="0" xfId="0" applyFont="1" applyFill="1">
      <alignment vertical="center"/>
    </xf>
    <xf numFmtId="3" fontId="6" fillId="2" borderId="36" xfId="3" applyNumberFormat="1" applyFont="1" applyFill="1" applyBorder="1" applyAlignment="1">
      <alignment horizontal="left" vertical="center" indent="2" shrinkToFit="1"/>
    </xf>
    <xf numFmtId="178" fontId="10" fillId="2" borderId="0" xfId="0" applyNumberFormat="1" applyFont="1" applyFill="1" applyBorder="1" applyAlignment="1">
      <alignment horizontal="center" vertical="center" wrapText="1"/>
    </xf>
    <xf numFmtId="178" fontId="13" fillId="2" borderId="34" xfId="3" applyNumberFormat="1" applyFont="1" applyFill="1" applyBorder="1" applyAlignment="1">
      <alignment horizontal="center" vertical="center"/>
    </xf>
    <xf numFmtId="3" fontId="6" fillId="0" borderId="19" xfId="3" applyNumberFormat="1" applyFont="1" applyFill="1" applyBorder="1" applyAlignment="1">
      <alignment horizontal="left" vertical="center" indent="2" shrinkToFit="1"/>
    </xf>
    <xf numFmtId="176" fontId="11" fillId="0" borderId="35" xfId="0" applyNumberFormat="1" applyFont="1" applyFill="1" applyBorder="1">
      <alignment vertical="center"/>
    </xf>
    <xf numFmtId="3" fontId="6" fillId="2" borderId="36" xfId="3" applyNumberFormat="1" applyFont="1" applyFill="1" applyBorder="1" applyAlignment="1">
      <alignment horizontal="left" vertical="center" indent="1" shrinkToFit="1"/>
    </xf>
    <xf numFmtId="3" fontId="6" fillId="2" borderId="37" xfId="3" applyNumberFormat="1" applyFont="1" applyFill="1" applyBorder="1" applyAlignment="1">
      <alignment horizontal="left" vertical="center" indent="1" shrinkToFit="1"/>
    </xf>
    <xf numFmtId="176" fontId="11" fillId="2" borderId="38" xfId="0" applyNumberFormat="1" applyFont="1" applyFill="1" applyBorder="1">
      <alignment vertical="center"/>
    </xf>
    <xf numFmtId="176" fontId="11" fillId="0" borderId="38" xfId="0" applyNumberFormat="1" applyFont="1" applyFill="1" applyBorder="1">
      <alignment vertical="center"/>
    </xf>
    <xf numFmtId="3" fontId="7" fillId="3" borderId="16" xfId="3" applyNumberFormat="1" applyFont="1" applyFill="1" applyBorder="1" applyAlignment="1">
      <alignment horizontal="distributed" vertical="center" shrinkToFit="1"/>
    </xf>
    <xf numFmtId="3" fontId="7" fillId="3" borderId="37" xfId="3" quotePrefix="1" applyNumberFormat="1" applyFont="1" applyFill="1" applyBorder="1" applyAlignment="1">
      <alignment horizontal="center" vertical="center" shrinkToFit="1"/>
    </xf>
    <xf numFmtId="178" fontId="10" fillId="3" borderId="20" xfId="0" applyNumberFormat="1" applyFont="1" applyFill="1" applyBorder="1" applyAlignment="1">
      <alignment horizontal="center" vertical="center" wrapText="1"/>
    </xf>
    <xf numFmtId="176" fontId="11" fillId="3" borderId="21" xfId="0" applyNumberFormat="1" applyFont="1" applyFill="1" applyBorder="1">
      <alignment vertical="center"/>
    </xf>
    <xf numFmtId="176" fontId="11" fillId="3" borderId="24" xfId="0" applyNumberFormat="1" applyFont="1" applyFill="1" applyBorder="1">
      <alignment vertical="center"/>
    </xf>
    <xf numFmtId="176" fontId="11" fillId="3" borderId="25" xfId="0" applyNumberFormat="1" applyFont="1" applyFill="1" applyBorder="1">
      <alignment vertical="center"/>
    </xf>
    <xf numFmtId="3" fontId="6" fillId="0" borderId="19" xfId="3" applyNumberFormat="1" applyFont="1" applyFill="1" applyBorder="1" applyAlignment="1">
      <alignment horizontal="left" vertical="center" indent="1" shrinkToFit="1"/>
    </xf>
    <xf numFmtId="178" fontId="10" fillId="0" borderId="29" xfId="0" applyNumberFormat="1" applyFont="1" applyFill="1" applyBorder="1" applyAlignment="1">
      <alignment horizontal="center" vertical="center" wrapText="1"/>
    </xf>
    <xf numFmtId="176" fontId="11" fillId="0" borderId="39" xfId="0" applyNumberFormat="1" applyFont="1" applyFill="1" applyBorder="1">
      <alignment vertical="center"/>
    </xf>
    <xf numFmtId="178" fontId="10" fillId="0" borderId="32" xfId="0" applyNumberFormat="1" applyFont="1" applyFill="1" applyBorder="1" applyAlignment="1">
      <alignment horizontal="center" vertical="center" wrapText="1"/>
    </xf>
    <xf numFmtId="3" fontId="6" fillId="0" borderId="33" xfId="3" applyNumberFormat="1" applyFont="1" applyFill="1" applyBorder="1" applyAlignment="1">
      <alignment horizontal="left" vertical="center" indent="1" shrinkToFit="1"/>
    </xf>
    <xf numFmtId="176" fontId="11" fillId="0" borderId="34" xfId="0" applyNumberFormat="1" applyFont="1" applyFill="1" applyBorder="1">
      <alignment vertical="center"/>
    </xf>
    <xf numFmtId="0" fontId="11" fillId="0" borderId="21" xfId="0" applyFont="1" applyFill="1" applyBorder="1">
      <alignment vertical="center"/>
    </xf>
    <xf numFmtId="3" fontId="6" fillId="0" borderId="28" xfId="3" applyNumberFormat="1" applyFont="1" applyFill="1" applyBorder="1" applyAlignment="1">
      <alignment horizontal="left" vertical="center" indent="1" shrinkToFit="1"/>
    </xf>
    <xf numFmtId="3" fontId="7" fillId="0" borderId="40" xfId="3" applyNumberFormat="1" applyFont="1" applyFill="1" applyBorder="1" applyAlignment="1">
      <alignment horizontal="left" vertical="center" indent="1" shrinkToFit="1"/>
    </xf>
    <xf numFmtId="178" fontId="10" fillId="0" borderId="41" xfId="0" applyNumberFormat="1" applyFont="1" applyFill="1" applyBorder="1" applyAlignment="1">
      <alignment horizontal="center" vertical="center" wrapText="1"/>
    </xf>
    <xf numFmtId="176" fontId="11" fillId="0" borderId="42" xfId="0" applyNumberFormat="1" applyFont="1" applyFill="1" applyBorder="1">
      <alignment vertical="center"/>
    </xf>
    <xf numFmtId="176" fontId="11" fillId="0" borderId="43" xfId="0" applyNumberFormat="1" applyFont="1" applyFill="1" applyBorder="1">
      <alignment vertical="center"/>
    </xf>
    <xf numFmtId="0" fontId="6" fillId="0" borderId="19" xfId="0" applyFont="1" applyFill="1" applyBorder="1" applyAlignment="1">
      <alignment horizontal="left" vertical="center" indent="1"/>
    </xf>
    <xf numFmtId="176" fontId="12" fillId="0" borderId="22" xfId="0" applyNumberFormat="1" applyFont="1" applyFill="1" applyBorder="1">
      <alignment vertical="center"/>
    </xf>
    <xf numFmtId="176" fontId="12" fillId="0" borderId="23" xfId="0" applyNumberFormat="1" applyFont="1" applyFill="1" applyBorder="1">
      <alignment vertical="center"/>
    </xf>
    <xf numFmtId="176" fontId="12" fillId="0" borderId="21" xfId="0" applyNumberFormat="1" applyFont="1" applyFill="1" applyBorder="1">
      <alignment vertical="center"/>
    </xf>
    <xf numFmtId="176" fontId="12" fillId="0" borderId="24" xfId="0" applyNumberFormat="1" applyFont="1" applyFill="1" applyBorder="1">
      <alignment vertical="center"/>
    </xf>
    <xf numFmtId="176" fontId="12" fillId="0" borderId="25" xfId="0" applyNumberFormat="1" applyFont="1" applyFill="1" applyBorder="1">
      <alignment vertical="center"/>
    </xf>
    <xf numFmtId="41" fontId="12" fillId="0" borderId="21" xfId="1" applyFont="1" applyFill="1" applyBorder="1">
      <alignment vertical="center"/>
    </xf>
    <xf numFmtId="176" fontId="12" fillId="0" borderId="21" xfId="1" applyNumberFormat="1" applyFont="1" applyFill="1" applyBorder="1">
      <alignment vertical="center"/>
    </xf>
    <xf numFmtId="178" fontId="13" fillId="0" borderId="20" xfId="3" applyNumberFormat="1" applyFont="1" applyFill="1" applyBorder="1" applyAlignment="1">
      <alignment horizontal="center" vertical="center" shrinkToFit="1"/>
    </xf>
    <xf numFmtId="176" fontId="12" fillId="0" borderId="39" xfId="0" applyNumberFormat="1" applyFont="1" applyFill="1" applyBorder="1">
      <alignment vertical="center"/>
    </xf>
    <xf numFmtId="178" fontId="13" fillId="0" borderId="29" xfId="3" applyNumberFormat="1" applyFont="1" applyFill="1" applyBorder="1" applyAlignment="1">
      <alignment horizontal="center" vertical="center" shrinkToFit="1"/>
    </xf>
    <xf numFmtId="176" fontId="12" fillId="0" borderId="30" xfId="1" applyNumberFormat="1" applyFont="1" applyFill="1" applyBorder="1">
      <alignment vertical="center"/>
    </xf>
    <xf numFmtId="176" fontId="12" fillId="0" borderId="7" xfId="0" applyNumberFormat="1" applyFont="1" applyFill="1" applyBorder="1">
      <alignment vertical="center"/>
    </xf>
    <xf numFmtId="176" fontId="12" fillId="0" borderId="31" xfId="0" applyNumberFormat="1" applyFont="1" applyFill="1" applyBorder="1">
      <alignment vertical="center"/>
    </xf>
    <xf numFmtId="3" fontId="7" fillId="3" borderId="44" xfId="3" applyNumberFormat="1" applyFont="1" applyFill="1" applyBorder="1" applyAlignment="1">
      <alignment horizontal="distributed" vertical="center" shrinkToFit="1"/>
    </xf>
    <xf numFmtId="178" fontId="10" fillId="3" borderId="22" xfId="0" applyNumberFormat="1" applyFont="1" applyFill="1" applyBorder="1" applyAlignment="1">
      <alignment horizontal="center" vertical="center" wrapText="1"/>
    </xf>
    <xf numFmtId="176" fontId="11" fillId="3" borderId="22" xfId="0" applyNumberFormat="1" applyFont="1" applyFill="1" applyBorder="1">
      <alignment vertical="center"/>
    </xf>
    <xf numFmtId="176" fontId="11" fillId="3" borderId="23" xfId="0" applyNumberFormat="1" applyFont="1" applyFill="1" applyBorder="1">
      <alignment vertical="center"/>
    </xf>
    <xf numFmtId="3" fontId="7" fillId="3" borderId="19" xfId="3" applyNumberFormat="1" applyFont="1" applyFill="1" applyBorder="1" applyAlignment="1">
      <alignment horizontal="left" vertical="center" indent="1" shrinkToFit="1"/>
    </xf>
    <xf numFmtId="3" fontId="7" fillId="3" borderId="45" xfId="3" applyNumberFormat="1" applyFont="1" applyFill="1" applyBorder="1" applyAlignment="1">
      <alignment vertical="center" shrinkToFit="1"/>
    </xf>
    <xf numFmtId="176" fontId="11" fillId="0" borderId="26" xfId="0" applyNumberFormat="1" applyFont="1" applyFill="1" applyBorder="1">
      <alignment vertical="center"/>
    </xf>
    <xf numFmtId="176" fontId="14" fillId="0" borderId="21" xfId="1" applyNumberFormat="1" applyFont="1" applyFill="1" applyBorder="1">
      <alignment vertical="center"/>
    </xf>
    <xf numFmtId="176" fontId="14" fillId="0" borderId="21" xfId="0" applyNumberFormat="1" applyFont="1" applyFill="1" applyBorder="1">
      <alignment vertical="center"/>
    </xf>
    <xf numFmtId="176" fontId="11" fillId="0" borderId="21" xfId="1" applyNumberFormat="1" applyFont="1" applyFill="1" applyBorder="1">
      <alignment vertical="center"/>
    </xf>
    <xf numFmtId="178" fontId="13" fillId="3" borderId="46" xfId="3" applyNumberFormat="1" applyFont="1" applyFill="1" applyBorder="1" applyAlignment="1">
      <alignment horizontal="center" vertical="center" shrinkToFit="1"/>
    </xf>
    <xf numFmtId="178" fontId="13" fillId="0" borderId="20" xfId="0" applyNumberFormat="1" applyFont="1" applyFill="1" applyBorder="1" applyAlignment="1">
      <alignment horizontal="center"/>
    </xf>
    <xf numFmtId="178" fontId="10" fillId="0" borderId="20" xfId="0" applyNumberFormat="1" applyFont="1" applyFill="1" applyBorder="1" applyAlignment="1">
      <alignment horizontal="center" vertical="center"/>
    </xf>
    <xf numFmtId="3" fontId="7" fillId="3" borderId="47" xfId="3" applyNumberFormat="1" applyFont="1" applyFill="1" applyBorder="1" applyAlignment="1">
      <alignment vertical="center" shrinkToFit="1"/>
    </xf>
    <xf numFmtId="178" fontId="10" fillId="3" borderId="46" xfId="0" applyNumberFormat="1" applyFont="1" applyFill="1" applyBorder="1" applyAlignment="1">
      <alignment horizontal="center" vertical="center" wrapText="1"/>
    </xf>
    <xf numFmtId="176" fontId="11" fillId="3" borderId="48" xfId="0" applyNumberFormat="1" applyFont="1" applyFill="1" applyBorder="1">
      <alignment vertical="center"/>
    </xf>
    <xf numFmtId="178" fontId="10" fillId="0" borderId="46" xfId="0" applyNumberFormat="1" applyFont="1" applyFill="1" applyBorder="1" applyAlignment="1">
      <alignment horizontal="center" vertical="center" wrapText="1"/>
    </xf>
    <xf numFmtId="177" fontId="11" fillId="0" borderId="22" xfId="0" applyNumberFormat="1" applyFont="1" applyFill="1" applyBorder="1">
      <alignment vertical="center"/>
    </xf>
    <xf numFmtId="177" fontId="11" fillId="0" borderId="23" xfId="0" applyNumberFormat="1" applyFont="1" applyFill="1" applyBorder="1">
      <alignment vertical="center"/>
    </xf>
    <xf numFmtId="177" fontId="11" fillId="0" borderId="24" xfId="0" applyNumberFormat="1" applyFont="1" applyFill="1" applyBorder="1">
      <alignment vertical="center"/>
    </xf>
    <xf numFmtId="177" fontId="11" fillId="0" borderId="25" xfId="0" applyNumberFormat="1" applyFont="1" applyFill="1" applyBorder="1">
      <alignment vertical="center"/>
    </xf>
    <xf numFmtId="3" fontId="7" fillId="3" borderId="49" xfId="3" applyNumberFormat="1" applyFont="1" applyFill="1" applyBorder="1" applyAlignment="1">
      <alignment vertical="center" shrinkToFit="1"/>
    </xf>
    <xf numFmtId="178" fontId="10" fillId="3" borderId="50" xfId="0" applyNumberFormat="1" applyFont="1" applyFill="1" applyBorder="1" applyAlignment="1">
      <alignment horizontal="center" vertical="center" wrapText="1"/>
    </xf>
    <xf numFmtId="176" fontId="11" fillId="3" borderId="42" xfId="0" applyNumberFormat="1" applyFont="1" applyFill="1" applyBorder="1">
      <alignment vertical="center"/>
    </xf>
    <xf numFmtId="176" fontId="11" fillId="3" borderId="51" xfId="0" applyNumberFormat="1" applyFont="1" applyFill="1" applyBorder="1">
      <alignment vertical="center"/>
    </xf>
    <xf numFmtId="176" fontId="11" fillId="3" borderId="52" xfId="0" applyNumberFormat="1" applyFont="1" applyFill="1" applyBorder="1">
      <alignment vertical="center"/>
    </xf>
    <xf numFmtId="0" fontId="12" fillId="3" borderId="48" xfId="0" applyFont="1" applyFill="1" applyBorder="1">
      <alignment vertical="center"/>
    </xf>
    <xf numFmtId="176" fontId="12" fillId="3" borderId="17" xfId="0" applyNumberFormat="1" applyFont="1" applyFill="1" applyBorder="1">
      <alignment vertical="center"/>
    </xf>
    <xf numFmtId="176" fontId="12" fillId="3" borderId="18" xfId="0" applyNumberFormat="1" applyFont="1" applyFill="1" applyBorder="1">
      <alignment vertical="center"/>
    </xf>
    <xf numFmtId="41" fontId="12" fillId="3" borderId="0" xfId="1" applyFont="1" applyFill="1">
      <alignment vertical="center"/>
    </xf>
    <xf numFmtId="41" fontId="12" fillId="3" borderId="0" xfId="0" applyNumberFormat="1" applyFont="1" applyFill="1">
      <alignment vertical="center"/>
    </xf>
    <xf numFmtId="3" fontId="7" fillId="3" borderId="53" xfId="3" applyNumberFormat="1" applyFont="1" applyFill="1" applyBorder="1" applyAlignment="1">
      <alignment horizontal="distributed" vertical="center" shrinkToFit="1"/>
    </xf>
    <xf numFmtId="178" fontId="10" fillId="3" borderId="41" xfId="0" applyNumberFormat="1" applyFont="1" applyFill="1" applyBorder="1" applyAlignment="1">
      <alignment horizontal="center" vertical="center" wrapText="1"/>
    </xf>
    <xf numFmtId="0" fontId="12" fillId="3" borderId="30" xfId="0" applyFont="1" applyFill="1" applyBorder="1">
      <alignment vertical="center"/>
    </xf>
    <xf numFmtId="176" fontId="12" fillId="3" borderId="7" xfId="0" applyNumberFormat="1" applyFont="1" applyFill="1" applyBorder="1">
      <alignment vertical="center"/>
    </xf>
    <xf numFmtId="176" fontId="12" fillId="3" borderId="31" xfId="0" applyNumberFormat="1" applyFont="1" applyFill="1" applyBorder="1">
      <alignment vertical="center"/>
    </xf>
    <xf numFmtId="0" fontId="6" fillId="0" borderId="0" xfId="0" applyFont="1">
      <alignment vertical="center"/>
    </xf>
    <xf numFmtId="41" fontId="12" fillId="0" borderId="0" xfId="1" applyFont="1">
      <alignment vertical="center"/>
    </xf>
    <xf numFmtId="10" fontId="12" fillId="0" borderId="0" xfId="0" applyNumberFormat="1" applyFont="1">
      <alignment vertical="center"/>
    </xf>
    <xf numFmtId="10" fontId="12" fillId="0" borderId="0" xfId="1" applyNumberFormat="1" applyFont="1">
      <alignment vertical="center"/>
    </xf>
    <xf numFmtId="0" fontId="6" fillId="0" borderId="0" xfId="0" applyFont="1" applyAlignment="1"/>
    <xf numFmtId="0" fontId="12" fillId="0" borderId="0" xfId="0" applyNumberFormat="1" applyFont="1" applyAlignment="1">
      <alignment horizontal="center" vertical="center"/>
    </xf>
    <xf numFmtId="177" fontId="12" fillId="0" borderId="0" xfId="0" applyNumberFormat="1" applyFont="1">
      <alignment vertical="center"/>
    </xf>
    <xf numFmtId="0" fontId="3" fillId="2" borderId="0" xfId="2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0" fontId="7" fillId="3" borderId="1" xfId="3" applyNumberFormat="1" applyFont="1" applyFill="1" applyBorder="1" applyAlignment="1">
      <alignment horizontal="center" vertical="center" shrinkToFit="1"/>
    </xf>
    <xf numFmtId="0" fontId="7" fillId="3" borderId="6" xfId="3" applyNumberFormat="1" applyFont="1" applyFill="1" applyBorder="1" applyAlignment="1">
      <alignment horizontal="center" vertical="center" shrinkToFit="1"/>
    </xf>
    <xf numFmtId="176" fontId="9" fillId="3" borderId="3" xfId="3" applyNumberFormat="1" applyFont="1" applyFill="1" applyBorder="1" applyAlignment="1">
      <alignment horizontal="center" vertical="center"/>
    </xf>
    <xf numFmtId="176" fontId="9" fillId="3" borderId="4" xfId="3" applyNumberFormat="1" applyFont="1" applyFill="1" applyBorder="1" applyAlignment="1">
      <alignment horizontal="center" vertical="center"/>
    </xf>
    <xf numFmtId="176" fontId="9" fillId="3" borderId="5" xfId="3" applyNumberFormat="1" applyFont="1" applyFill="1" applyBorder="1" applyAlignment="1">
      <alignment horizontal="center" vertical="center"/>
    </xf>
    <xf numFmtId="176" fontId="9" fillId="3" borderId="8" xfId="3" applyNumberFormat="1" applyFont="1" applyFill="1" applyBorder="1" applyAlignment="1">
      <alignment horizontal="center" vertical="center"/>
    </xf>
    <xf numFmtId="176" fontId="9" fillId="3" borderId="9" xfId="3" applyNumberFormat="1" applyFont="1" applyFill="1" applyBorder="1" applyAlignment="1">
      <alignment horizontal="center" vertical="center"/>
    </xf>
    <xf numFmtId="176" fontId="9" fillId="3" borderId="10" xfId="3" applyNumberFormat="1" applyFont="1" applyFill="1" applyBorder="1" applyAlignment="1">
      <alignment horizontal="center" vertical="center"/>
    </xf>
  </cellXfs>
  <cellStyles count="4">
    <cellStyle name="쉼표 [0]" xfId="1" builtinId="6"/>
    <cellStyle name="표준" xfId="0" builtinId="0"/>
    <cellStyle name="표준 2 22" xfId="2"/>
    <cellStyle name="표준_2003년결산서(기본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YJ\JMN\PLAN\97PLAN\0924\&#51228;&#54408;&#4832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ngchangsu\My%20Documents\2005&#45380;&#44048;&#49324;&#51312;&#49436;\&#54980;&#49457;&#47932;&#49328;\&#44228;&#51221;&#51312;&#49436;(&#54980;&#49457;&#47932;&#49328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51109;AP\&#50500;&#49328;&#52628;&#51652;&#5050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03&#45380;&#44208;&#49328;\&#50504;&#51652;%20&#48143;%20&#44048;&#49324;&#51088;&#47308;\backup\UJY\Audit\&#49340;&#54868;EOCR\&#48372;&#44256;&#49436;\F-123(&#49340;&#54868;EOCR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44256;&#44148;&#55148;\&#49888;&#51068;&#51228;&#50557;\&#51312;&#4943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ark\AUDIT\&#53356;&#47112;&#49888;&#44060;&#48156;\&#51116;&#47924;&#51228;&#54364;-&#53356;&#47000;&#498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B별"/>
      <sheetName val="256D OUT TAT"/>
      <sheetName val="1.현금예금"/>
      <sheetName val="1.현금및현금성자산"/>
      <sheetName val="256D_OUT_TAT"/>
      <sheetName val="Sheet1"/>
      <sheetName val="3ND 64M"/>
      <sheetName val="SUB9601"/>
      <sheetName val="FAB4생산"/>
      <sheetName val="6)Matl analysis"/>
      <sheetName val="1)Assumptions"/>
      <sheetName val="Trans"/>
      <sheetName val="선급금(에프)"/>
      <sheetName val="RUL2"/>
      <sheetName val="1.BS"/>
      <sheetName val="2.PL"/>
      <sheetName val="은행"/>
      <sheetName val="BS"/>
      <sheetName val="개발담당자 "/>
      <sheetName val="종합2"/>
      <sheetName val="May."/>
      <sheetName val="재무상태변동표"/>
      <sheetName val="선급비용"/>
      <sheetName val="#REF"/>
      <sheetName val="개인별장비관리"/>
      <sheetName val="항목(1)"/>
      <sheetName val="수리결과"/>
      <sheetName val="hitachi"/>
      <sheetName val="제품별"/>
      <sheetName val="국영"/>
      <sheetName val="asy_o"/>
      <sheetName val="95TOTREV"/>
      <sheetName val="FAB"/>
      <sheetName val="시실누(모) "/>
      <sheetName val="중장SR"/>
      <sheetName val="공용정보"/>
      <sheetName val="Low YLD Reject"/>
      <sheetName val="국산화"/>
      <sheetName val="FOB발"/>
      <sheetName val="ALL"/>
      <sheetName val="서류검사"/>
      <sheetName val="SSMITM"/>
      <sheetName val="예적금"/>
      <sheetName val="BAY실적"/>
      <sheetName val="data_MM"/>
      <sheetName val="지수"/>
      <sheetName val="960318-1"/>
      <sheetName val="fab_o"/>
      <sheetName val="data (누계)"/>
      <sheetName val="data(실적)"/>
      <sheetName val="data (전년동기)"/>
      <sheetName val="통계자료"/>
      <sheetName val="수요일"/>
      <sheetName val="금요일"/>
      <sheetName val="취합"/>
      <sheetName val="설비운영"/>
      <sheetName val="shutt_bi"/>
      <sheetName val="품의"/>
      <sheetName val="FAB2_상세"/>
      <sheetName val="FAB3_상세"/>
      <sheetName val="PKG_상세"/>
      <sheetName val="Test_상세"/>
      <sheetName val="설비상세"/>
      <sheetName val="구미종합"/>
      <sheetName val="FAB2_Matrix"/>
      <sheetName val="FAB3_Matrix"/>
      <sheetName val="PKG_Matrix"/>
      <sheetName val="Test_Matrix"/>
      <sheetName val="Sheet2"/>
      <sheetName val="Sheet3"/>
      <sheetName val="총괄표"/>
      <sheetName val="증감내역"/>
      <sheetName val="산출근거_사무용품비"/>
      <sheetName val="산출근거_소모품비"/>
      <sheetName val="산출근거_여비교통비"/>
      <sheetName val="항공료기준표"/>
      <sheetName val="해외업무출장"/>
      <sheetName val="사외교육비"/>
      <sheetName val="연구용소모품"/>
      <sheetName val="산출근거(도서비)"/>
      <sheetName val="경상연구개발비"/>
      <sheetName val="1총괄표"/>
      <sheetName val="2증감내역"/>
      <sheetName val="3-1-1 여비교통비"/>
      <sheetName val="4-1해외출장계획"/>
      <sheetName val="3-1-2 사무용품비"/>
      <sheetName val="3-1-3 소모품비"/>
      <sheetName val="3-1-4 교육훈련비"/>
      <sheetName val="6사외교육비"/>
      <sheetName val="3-1-5 운반비"/>
      <sheetName val="3-1-6 통신비"/>
      <sheetName val="3-1-7 전산정보이용료"/>
      <sheetName val="3-1-8 도서비"/>
      <sheetName val="9-2복사인쇄비"/>
      <sheetName val="9-1전문서적"/>
      <sheetName val="3-1-9 수선비"/>
      <sheetName val="3-1-10 경상개발비(지급수수료)"/>
      <sheetName val="10경상연구개발비"/>
      <sheetName val="여비교통비"/>
      <sheetName val="소모품비"/>
      <sheetName val="교육훈련비"/>
      <sheetName val="운반보관비"/>
      <sheetName val="도서비"/>
      <sheetName val="경상개발비"/>
      <sheetName val="4-2해외출장(CONFERENCE)"/>
      <sheetName val="5사내교육비"/>
      <sheetName val="8연구용소모품"/>
      <sheetName val="10경상연구개발비(SMteam)"/>
      <sheetName val="6월인원"/>
      <sheetName val="ASP"/>
      <sheetName val="CHIP_O"/>
      <sheetName val="FAB_I"/>
      <sheetName val="FRT_O"/>
      <sheetName val="PKG_I"/>
      <sheetName val="FT_금액"/>
      <sheetName val="YIELD"/>
      <sheetName val="DDR"/>
      <sheetName val="장비목록"/>
      <sheetName val="원가관리"/>
      <sheetName val="내역서"/>
      <sheetName val="DATA-2001"/>
      <sheetName val="자재 집계표"/>
      <sheetName val="BOM"/>
      <sheetName val="summary"/>
      <sheetName val="HSA"/>
      <sheetName val="현우실적"/>
      <sheetName val="Aries_all_char"/>
      <sheetName val="StepperValues"/>
      <sheetName val="TG9504"/>
      <sheetName val="Ref2"/>
      <sheetName val="3-1-4 교_x0002__x0000_数8"/>
      <sheetName val=""/>
      <sheetName val="Credit Calc"/>
      <sheetName val="FAB2_Á_x0000_"/>
      <sheetName val="F4-F7"/>
      <sheetName val="CAPA분석 360K"/>
      <sheetName val="F5"/>
      <sheetName val="소특"/>
      <sheetName val="팀별"/>
      <sheetName val="J"/>
      <sheetName val="카드키식수내역"/>
      <sheetName val="8)중점관리장비현황"/>
      <sheetName val="현재"/>
      <sheetName val="3-1-4 교_x0002_"/>
      <sheetName val="鄴ႄ뛶棕饭䌋±ONFMRENCE)"/>
      <sheetName val=" 55 BA 장입기 091203.xlsx"/>
      <sheetName val="입력DATA"/>
      <sheetName val="Vendor"/>
      <sheetName val="조명투자및환수계획"/>
      <sheetName val="제조중간결과"/>
      <sheetName val="입찰내역 발주처 양식"/>
      <sheetName val="견적을지"/>
      <sheetName val="목표세부명세"/>
      <sheetName val="장기차입금"/>
      <sheetName val="Source"/>
      <sheetName val="Sheet4"/>
      <sheetName val="불합리 적출 및 관리"/>
      <sheetName val="Controls"/>
      <sheetName val="부품별 매입현황"/>
      <sheetName val="FAB2_Á_x005f_x0000_"/>
      <sheetName val="Cgs계산값1"/>
      <sheetName val="기본 상수"/>
      <sheetName val="FAB2_Á?"/>
      <sheetName val="data"/>
      <sheetName val="DRT102"/>
      <sheetName val="DRT502"/>
      <sheetName val="3-1-4 교_x0002_?数8"/>
      <sheetName val="저항"/>
      <sheetName val="POWER"/>
      <sheetName val="费用预算"/>
      <sheetName val="변수1"/>
      <sheetName val="FAB2_Á_x005f_x005f_x005f_x0000_"/>
      <sheetName val="설계상수"/>
      <sheetName val="DATA1"/>
      <sheetName val="DATA2"/>
      <sheetName val="DATA3"/>
      <sheetName val="CAP"/>
      <sheetName val="변수"/>
      <sheetName val="TFT 저항"/>
      <sheetName val="FAB2_Á_x005f_x005f_x005f_x005f_x005f_x005f_x005f_x0000_"/>
      <sheetName val="3-1-4 교_x005f_x0002__x005f_x0000_数8"/>
      <sheetName val="전압하강"/>
      <sheetName val="dV&amp;Cl"/>
      <sheetName val="F-T Voltage"/>
      <sheetName val="ELECTRIC"/>
      <sheetName val="CTEMCOST"/>
      <sheetName val="SCHEDULE"/>
      <sheetName val="sum"/>
      <sheetName val="XY tilt 2nd"/>
      <sheetName val="1. Angle confirm"/>
      <sheetName val="Var."/>
      <sheetName val="R"/>
      <sheetName val="정리"/>
      <sheetName val="보고서"/>
      <sheetName val="L2"/>
      <sheetName val="L1"/>
      <sheetName val="Map"/>
      <sheetName val="FAB2_Á_"/>
      <sheetName val="국내"/>
      <sheetName val="FAB2_Á_x005f_x005f_x005f_x005f_x005f_x005f_x005f_x005f_"/>
      <sheetName val="Array PI"/>
      <sheetName val="Cgs계산식1"/>
      <sheetName val="Pandora"/>
      <sheetName val="VIZIO DA가격"/>
      <sheetName val="기타 DA가격"/>
      <sheetName val="LGE DA가격"/>
      <sheetName val="잉여처분"/>
      <sheetName val="Prices"/>
      <sheetName val="DATA6"/>
      <sheetName val="지우지말것"/>
      <sheetName val="B"/>
      <sheetName val="96재료"/>
      <sheetName val="category"/>
      <sheetName val="3-1-4 교_x005f_x0002_"/>
      <sheetName val="X13"/>
      <sheetName val="Sapphire"/>
      <sheetName val="TOEIC기준점수"/>
      <sheetName val="MatchCode"/>
      <sheetName val="근로(생)"/>
      <sheetName val="1월"/>
      <sheetName val="옥외등신설"/>
      <sheetName val="저케CV22신설"/>
      <sheetName val="저케CV38신설"/>
      <sheetName val="저케CV8신설"/>
      <sheetName val="접지3종"/>
      <sheetName val="WB"/>
      <sheetName val="이천_yj"/>
      <sheetName val="청주_d"/>
      <sheetName val="청주_yj"/>
      <sheetName val="P2KLA"/>
      <sheetName val="YLD"/>
      <sheetName val="GATEKLA"/>
      <sheetName val="ONO3"/>
      <sheetName val="외화금융(97-03)"/>
      <sheetName val="MOTOR"/>
      <sheetName val="MRS세부"/>
      <sheetName val="물가지수!"/>
      <sheetName val="SALE"/>
      <sheetName val="수불1Q"/>
      <sheetName val="수불2Q"/>
      <sheetName val="수불3Q"/>
      <sheetName val="수불4Q"/>
      <sheetName val="FLASH_생산"/>
      <sheetName val="FLASH_CHIP"/>
      <sheetName val="FLASH_sales"/>
      <sheetName val="IF5_F"/>
      <sheetName val="IF5_S"/>
      <sheetName val="IF6_S"/>
      <sheetName val="SRAM_생산"/>
      <sheetName val="SRAM_CHIP"/>
      <sheetName val="SRAM_sales"/>
      <sheetName val="첨부1"/>
      <sheetName val="Data&amp;Assumptions"/>
      <sheetName val="가동비율"/>
      <sheetName val="기상도"/>
      <sheetName val="개인별 프로젝트"/>
      <sheetName val="산출기준(파견전산실)"/>
      <sheetName val="단가산출서(기계)"/>
      <sheetName val="96 기타 전시회 경비"/>
      <sheetName val="96 상반기 전시회 경비"/>
      <sheetName val="96 하반기 전시회 경비"/>
      <sheetName val="개요"/>
      <sheetName val="단가"/>
      <sheetName val="SUB (N)"/>
      <sheetName val="그림"/>
      <sheetName val="기상도월"/>
      <sheetName val="11월 Red Zone 기상도"/>
      <sheetName val="Lot Status"/>
      <sheetName val="Xunit (단위환산)"/>
      <sheetName val="6F8"/>
      <sheetName val="생산직"/>
      <sheetName val="단일장비탐색1"/>
      <sheetName val="일위목록"/>
      <sheetName val="간접비계산"/>
      <sheetName val="Sheet1 (2)"/>
      <sheetName val="연수원"/>
      <sheetName val="Hynix &amp; SYS IC Co"/>
      <sheetName val="Code 2"/>
      <sheetName val="FACTOR"/>
      <sheetName val="MP01"/>
      <sheetName val="atd"/>
      <sheetName val="atm"/>
      <sheetName val="표지"/>
      <sheetName val="PKG_O"/>
      <sheetName val="BEST"/>
      <sheetName val="수정시산표"/>
      <sheetName val="ORIGINAL"/>
      <sheetName val="장비명"/>
      <sheetName val="영업본부US$실적 (2)"/>
      <sheetName val="BTS-시범물량"/>
      <sheetName val="ABUT수량-A1"/>
      <sheetName val="Sheet6"/>
      <sheetName val="3-1-4 교_x0002__数8"/>
      <sheetName val="작업공사목록"/>
      <sheetName val="3-1-4 교_x005f_x005f_x005f_x0002__x005f_x005f_x000"/>
      <sheetName val="3-1-4 교_x005f_x0002__数8"/>
      <sheetName val="3-1-4 ɐ_x0000__x0000__x0000_␀"/>
      <sheetName val="PwC"/>
      <sheetName val="Co_Scoresheet_FY104Q"/>
      <sheetName val="PopCache"/>
      <sheetName val="3-1-4 ɐ"/>
      <sheetName val="원가표"/>
      <sheetName val="제조혁신(이지연, 윤수향)"/>
      <sheetName val="팀장평가"/>
      <sheetName val="값목록(Do not touch)"/>
      <sheetName val="기별월별손익"/>
      <sheetName val="24.보증금(전신전화가입권)"/>
      <sheetName val="EQT-ESTN"/>
      <sheetName val="근로소득 세액표"/>
      <sheetName val="건강보험 표준요율표"/>
      <sheetName val="국민연금 표준요율표"/>
      <sheetName val="원가절감실적(계정별)"/>
      <sheetName val="토목검측서"/>
      <sheetName val="계약1차"/>
      <sheetName val="DATE변환2"/>
      <sheetName val="자판실행"/>
      <sheetName val="전등설비"/>
      <sheetName val="견적"/>
      <sheetName val="RESULT"/>
      <sheetName val="EXTENSION현황"/>
      <sheetName val="PKG"/>
      <sheetName val="_M10C DIFF 산포 개선 사례_BASE PRESSU"/>
      <sheetName val="산근"/>
      <sheetName val="노임"/>
      <sheetName val="조정명세서"/>
      <sheetName val="Laser Alignment Target Spec"/>
      <sheetName val="Laser Focus Spec"/>
      <sheetName val="FAB#7"/>
      <sheetName val="_M10C DIFF 산포 개선 사례_7자 GAS LINE"/>
      <sheetName val="Graph Data"/>
      <sheetName val="환률"/>
      <sheetName val="부대"/>
      <sheetName val="실행내역서 "/>
      <sheetName val="BP-이발-RJ TREND"/>
      <sheetName val="대치판정"/>
      <sheetName val="유해위험요인 분류체계"/>
      <sheetName val="GF2"/>
      <sheetName val="512sd"/>
      <sheetName val="TAT"/>
      <sheetName val="M5_S"/>
      <sheetName val="M6_S"/>
      <sheetName val="DAILY CHECK"/>
      <sheetName val="Total_Cost"/>
      <sheetName val="특정현금과예금"/>
      <sheetName val="L_repair"/>
      <sheetName val="EPM Raw"/>
      <sheetName val="PT1H Raw"/>
      <sheetName val="PT2C_Raw"/>
      <sheetName val="16M"/>
      <sheetName val="1M4M"/>
      <sheetName val="판매실적 종합"/>
      <sheetName val="견적서"/>
      <sheetName val="선급법인세"/>
      <sheetName val="영업보증금"/>
      <sheetName val="CHIP_INV"/>
      <sheetName val="code"/>
      <sheetName val="공통가설"/>
      <sheetName val="Down Time"/>
      <sheetName val="TPM지표"/>
      <sheetName val="H.P견적(참조)"/>
      <sheetName val="97센_협"/>
      <sheetName val="원본"/>
      <sheetName val="RAW_Data"/>
      <sheetName val="전기"/>
      <sheetName val="Tot_Sum"/>
      <sheetName val="M8_Sum"/>
      <sheetName val="M9_Sum"/>
      <sheetName val="경수97.02"/>
      <sheetName val="SALE&amp;COST"/>
      <sheetName val="연구9월"/>
      <sheetName val="1995년 섹터별 매출"/>
      <sheetName val="MFAB"/>
      <sheetName val="MFRT"/>
      <sheetName val="MPKG"/>
      <sheetName val="MPRD"/>
      <sheetName val="고장이력"/>
      <sheetName val="4-8.공통"/>
      <sheetName val="cuslist"/>
      <sheetName val="해트트릭"/>
      <sheetName val="Fabless comp ROE"/>
      <sheetName val="견적율"/>
      <sheetName val="Daily-status"/>
      <sheetName val="DI"/>
      <sheetName val="CODE표"/>
      <sheetName val="Making Order"/>
      <sheetName val="コントロールパネル"/>
      <sheetName val="데이터유효성"/>
      <sheetName val="공정분류기준"/>
      <sheetName val="별첨4_전담운영PM(1)"/>
      <sheetName val="차량실적1"/>
      <sheetName val="PC%계산"/>
      <sheetName val="9-1차이내역"/>
      <sheetName val="9609Aß"/>
      <sheetName val="TEMP1"/>
      <sheetName val="TEMP2"/>
      <sheetName val="99선급비용"/>
      <sheetName val="VLOOKUP"/>
      <sheetName val="일위대가표"/>
      <sheetName val="EQUIP LIST"/>
      <sheetName val="유효성"/>
      <sheetName val="TFT 측정(2)"/>
      <sheetName val="사유 구분"/>
      <sheetName val="3-1-1_여비교통비"/>
      <sheetName val="3-1-2_사무용품비"/>
      <sheetName val="3-1-3_소모품비"/>
      <sheetName val="3-1-4_교육훈련비"/>
      <sheetName val="3-1-5_운반비"/>
      <sheetName val="3-1-6_통신비"/>
      <sheetName val="3-1-7_전산정보이용료"/>
      <sheetName val="3-1-8_도서비"/>
      <sheetName val="3-1-9_수선비"/>
      <sheetName val="3-1-10_경상개발비(지급수수료)"/>
      <sheetName val="3ND_64M"/>
      <sheetName val="자재_집계표"/>
      <sheetName val="시실누(모)_"/>
      <sheetName val="Credit_Calc"/>
      <sheetName val="CAPA분석_360K"/>
      <sheetName val="3-1-4_교数8"/>
      <sheetName val="입찰내역_발주처_양식"/>
      <sheetName val="3-1-4_교"/>
      <sheetName val="_55_BA_장입기_091203_xlsx"/>
      <sheetName val="3-1-1_여비교통비1"/>
      <sheetName val="3-1-2_사무용품비1"/>
      <sheetName val="3-1-3_소모품비1"/>
      <sheetName val="3-1-4_교육훈련비1"/>
      <sheetName val="3-1-5_운반비1"/>
      <sheetName val="3-1-6_통신비1"/>
      <sheetName val="3-1-7_전산정보이용료1"/>
      <sheetName val="3-1-8_도서비1"/>
      <sheetName val="3-1-9_수선비1"/>
      <sheetName val="3-1-10_경상개발비(지급수수료)1"/>
      <sheetName val="3ND_64M1"/>
      <sheetName val="자재_집계표1"/>
      <sheetName val="시실누(모)_1"/>
      <sheetName val="Credit_Calc1"/>
      <sheetName val="CAPA분석_360K1"/>
      <sheetName val="입찰내역_발주처_양식1"/>
      <sheetName val="_55_BA_장입기_091203_xlsx1"/>
      <sheetName val="FAB2_Á_x005f_x005f_x005f_x005f_"/>
      <sheetName val="14.1&quot; Cst 변화"/>
      <sheetName val="계조에 따른 특성"/>
      <sheetName val="인력관리_Code"/>
      <sheetName val="PIPING"/>
      <sheetName val="Total-P&amp;L(Local)"/>
      <sheetName val="키워드"/>
      <sheetName val="THIN"/>
      <sheetName val="한국단가계약표"/>
      <sheetName val="무상 Part List(BW)"/>
      <sheetName val="노동부강사"/>
      <sheetName val="강사과정"/>
      <sheetName val="개인정보"/>
      <sheetName val="노동필터"/>
      <sheetName val="노동부DB"/>
      <sheetName val="자료입력"/>
      <sheetName val="노동부_조견단가"/>
      <sheetName val="훈련비계산"/>
      <sheetName val="불합리_적출_및_관리"/>
      <sheetName val="부품별_매입현황"/>
      <sheetName val="기본_상수"/>
      <sheetName val="3-1-4_교?数8"/>
      <sheetName val="TFT_저항"/>
      <sheetName val="3-1-4_교_x005f_x0002__x005f_x0000_数8"/>
      <sheetName val="F-T_Voltage"/>
      <sheetName val="XY_tilt_2nd"/>
      <sheetName val="1__Angle_confirm"/>
      <sheetName val="Var_"/>
      <sheetName val="Array_PI"/>
      <sheetName val="VIZIO_DA가격"/>
      <sheetName val="기타_DA가격"/>
      <sheetName val="LGE_DA가격"/>
      <sheetName val="3-1-4_교_x005f_x0002_"/>
      <sheetName val="영업본부US$실적_(2)"/>
      <sheetName val="2)인력관리_Code_Flash"/>
      <sheetName val="※ 참고사항"/>
      <sheetName val="건물"/>
      <sheetName val="일년TOTAL"/>
      <sheetName val=" T3B-SN SOD SKIP + SIGE No Dela"/>
      <sheetName val="앞면인쇄후180도_회전"/>
      <sheetName val="BWipList"/>
      <sheetName val="TWipList"/>
      <sheetName val="CF2"/>
      <sheetName val="CF4"/>
      <sheetName val="CF5"/>
      <sheetName val="CF7"/>
      <sheetName val="CF8"/>
      <sheetName val="GF3"/>
      <sheetName val="128M"/>
      <sheetName val="16EDO"/>
      <sheetName val="16SD"/>
      <sheetName val="16WB"/>
      <sheetName val="256M"/>
      <sheetName val="4M"/>
      <sheetName val="64EDO"/>
      <sheetName val="64SD"/>
      <sheetName val="DRD"/>
      <sheetName val="SRAM"/>
      <sheetName val="PBS"/>
      <sheetName val="내역"/>
      <sheetName val="MVMT_row2"/>
      <sheetName val="F"/>
      <sheetName val="Wip Status"/>
      <sheetName val="차수"/>
      <sheetName val="정부노임단가"/>
      <sheetName val="공사비내역서"/>
      <sheetName val="도급양식"/>
      <sheetName val="Raw Data"/>
      <sheetName val="7682LA SKD(12.4)"/>
      <sheetName val="Header"/>
      <sheetName val="sapactivexlhiddensheet"/>
      <sheetName val="공종별 집계"/>
      <sheetName val="1단계"/>
      <sheetName val="init"/>
      <sheetName val="공사비 내역 (가)"/>
      <sheetName val="BSD (2)"/>
      <sheetName val="TABLE"/>
      <sheetName val="N賃率-職"/>
      <sheetName val="직재"/>
      <sheetName val="토공(완충)"/>
      <sheetName val="PUMP"/>
      <sheetName val="Proposal"/>
      <sheetName val="차액보증"/>
      <sheetName val="차량구입"/>
      <sheetName val=" 견적서"/>
      <sheetName val="설산1.나"/>
      <sheetName val="본사S"/>
      <sheetName val="건축원가계산서"/>
      <sheetName val="예산M12A"/>
      <sheetName val="CONCRETE"/>
      <sheetName val="목록"/>
      <sheetName val="자료"/>
      <sheetName val="임시"/>
      <sheetName val="US 94 COST CENTER LIST"/>
      <sheetName val="Process Tools-Owned"/>
      <sheetName val="LUC-CAL"/>
      <sheetName val="SG&amp;A Allocation"/>
      <sheetName val="Policy"/>
      <sheetName val="AR County"/>
      <sheetName val="Revenue"/>
      <sheetName val="Consulting"/>
      <sheetName val="Equip_Purch"/>
      <sheetName val="Equip_Repair"/>
      <sheetName val="Exp_Software"/>
      <sheetName val="Mailing"/>
      <sheetName val="Mkt_Exp"/>
      <sheetName val="Motivation"/>
      <sheetName val="Office_Supplies"/>
      <sheetName val="Print_Copy"/>
      <sheetName val="Recruiting"/>
      <sheetName val="Temp_Help"/>
      <sheetName val="Training"/>
      <sheetName val="Travel"/>
      <sheetName val="Invoice"/>
      <sheetName val="PLAN_Units"/>
      <sheetName val="AccumOptions"/>
      <sheetName val="Rev Module Retrieve"/>
      <sheetName val="Accretion - Dilution"/>
      <sheetName val="166.415"/>
      <sheetName val="Customer SAB101 Issues Sort"/>
      <sheetName val="BU Commentary"/>
      <sheetName val="FebGL"/>
      <sheetName val="JanGL"/>
      <sheetName val="시산표"/>
      <sheetName val="정산표"/>
      <sheetName val="A"/>
      <sheetName val="환율"/>
      <sheetName val="FY-07 Personal Property Tax"/>
      <sheetName val="FY-07 Real Property Tax"/>
      <sheetName val="Fcst Summary"/>
      <sheetName val="June01brio sort"/>
      <sheetName val="Period Pivot Summary"/>
      <sheetName val="Summary_by_Account"/>
      <sheetName val="Cube by Product Line"/>
      <sheetName val="공문"/>
      <sheetName val="1_汇总"/>
      <sheetName val="担当工程师"/>
      <sheetName val="반입시나리오(area별 조정)"/>
      <sheetName val="기준정보"/>
      <sheetName val="Low_YLD_Reject"/>
      <sheetName val="data_(누계)"/>
      <sheetName val="data_(전년동기)"/>
      <sheetName val="해외출자현황(원본틀)"/>
      <sheetName val="工作表"/>
      <sheetName val="2공장"/>
      <sheetName val="3공장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/>
      <sheetData sheetId="578"/>
      <sheetData sheetId="579"/>
      <sheetData sheetId="580" refreshError="1"/>
      <sheetData sheetId="581" refreshError="1"/>
      <sheetData sheetId="582" refreshError="1"/>
      <sheetData sheetId="58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메모"/>
      <sheetName val="현금및현금등가물"/>
      <sheetName val="은행조회서Control"/>
      <sheetName val="현금TOT"/>
      <sheetName val="당좌예금TOT"/>
      <sheetName val="보통예금TOT"/>
      <sheetName val="어음수표수불부TEST"/>
      <sheetName val="매출채권"/>
      <sheetName val="외상매출금TOT"/>
      <sheetName val="받을어음TOT"/>
      <sheetName val="분석적검토"/>
      <sheetName val="채권채무조회list"/>
      <sheetName val="기타당좌자산"/>
      <sheetName val="차입금"/>
      <sheetName val="이자비용TEST"/>
      <sheetName val="차입금원장검토"/>
      <sheetName val="차입금TOT"/>
      <sheetName val="매출LS"/>
      <sheetName val="Sheet2"/>
      <sheetName val="부가세"/>
      <sheetName val="공정가치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대외공문"/>
      <sheetName val="xxxxxx"/>
      <sheetName val="1.기안지(아산추진)"/>
      <sheetName val="목차"/>
      <sheetName val="기본전략 "/>
      <sheetName val="검토방향 "/>
      <sheetName val="예상효과 "/>
      <sheetName val="추진일정 "/>
      <sheetName val="생물세부일정 "/>
      <sheetName val="조달세부일정"/>
      <sheetName val="아산추진안"/>
      <sheetName val="Code"/>
      <sheetName val="6월추가불출"/>
      <sheetName val="호남2"/>
      <sheetName val="분석적검토"/>
      <sheetName val="Revenue"/>
      <sheetName val="BM_NEW2"/>
      <sheetName val="환율표"/>
      <sheetName val="Sheet1"/>
      <sheetName val="A-LINE"/>
      <sheetName val="RMR"/>
      <sheetName val="공정가치접근법"/>
      <sheetName val="외화금융(97-03)"/>
      <sheetName val="SALES"/>
      <sheetName val="list prices"/>
      <sheetName val="KMT물량"/>
      <sheetName val="DATE변환2"/>
      <sheetName val="통계자료"/>
      <sheetName val="MatchCode"/>
      <sheetName val="시산표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검증"/>
      <sheetName val="bs"/>
      <sheetName val="re"/>
      <sheetName val="pl"/>
      <sheetName val="TB(BS)"/>
      <sheetName val="TB(PL)"/>
      <sheetName val="Adjustings"/>
      <sheetName val="제조원가"/>
      <sheetName val="Sensitivity and GC Valu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roux"/>
      <sheetName val="표지"/>
      <sheetName val="목차"/>
      <sheetName val="회사개요"/>
      <sheetName val="등록요건검토"/>
      <sheetName val="가치산정 요약"/>
      <sheetName val="자산가치"/>
      <sheetName val="수익가치"/>
      <sheetName val="대차대조표"/>
      <sheetName val="대차대조표추정"/>
      <sheetName val="손익계산서"/>
      <sheetName val="매출액 추정"/>
      <sheetName val="제조원가명세서"/>
      <sheetName val="재료비"/>
      <sheetName val="추정제조경비"/>
      <sheetName val="제조경비추정"/>
      <sheetName val="운용리스"/>
      <sheetName val="판관집계"/>
      <sheetName val="판관비추정"/>
      <sheetName val="인건비추정"/>
      <sheetName val="급여추정집계"/>
      <sheetName val="인원추정"/>
      <sheetName val="평균급여추정"/>
      <sheetName val="급여실적"/>
      <sheetName val="퇴충배분"/>
      <sheetName val="퇴충추정"/>
      <sheetName val="감가상각비배분"/>
      <sheetName val="감가상각추정"/>
      <sheetName val="증감액추정"/>
      <sheetName val="상각율추정"/>
      <sheetName val="감가상각실적"/>
      <sheetName val="영업외수익추정"/>
      <sheetName val="영업외비용추정"/>
      <sheetName val="지급이자추정"/>
      <sheetName val="차입금집계"/>
      <sheetName val="차입금명세"/>
      <sheetName val="매출할인"/>
      <sheetName val="이연자산상각"/>
      <sheetName val="구          분           선"/>
      <sheetName val="신일월별매출"/>
      <sheetName val="매출"/>
      <sheetName val=""/>
      <sheetName val="Sheet2"/>
      <sheetName val="Sheet3"/>
      <sheetName val="Sheet4"/>
      <sheetName val="신일매출액추정"/>
      <sheetName val="재료비1"/>
      <sheetName val="추정영업외수익"/>
      <sheetName val="제예금평잔추정"/>
      <sheetName val="추정단기지급이자"/>
      <sheetName val="단기차입평잔추정"/>
      <sheetName val="장기차입금이자"/>
      <sheetName val="매출실적"/>
      <sheetName val="추정영업외비용"/>
      <sheetName val="Sheet1"/>
      <sheetName val="계산정보"/>
      <sheetName val="계산DATA입력"/>
      <sheetName val="WPL"/>
      <sheetName val="3"/>
      <sheetName val="매출(영업 VS 경리)"/>
      <sheetName val="TB(PL)"/>
      <sheetName val="MatchCode"/>
      <sheetName val="hmsim"/>
      <sheetName val="기초자료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XXXXX"/>
      <sheetName val="수정사항"/>
      <sheetName val="대차대조표"/>
      <sheetName val="손익계산서"/>
      <sheetName val="이익잉여금처분계산서"/>
      <sheetName val="현금흐름표"/>
      <sheetName val="WBS"/>
      <sheetName val="WPL"/>
      <sheetName val="현금표작성1"/>
      <sheetName val="현금표작성"/>
      <sheetName val="WCF"/>
      <sheetName val="단기차입금(200006)"/>
    </sheetNames>
    <sheetDataSet>
      <sheetData sheetId="0" refreshError="1"/>
      <sheetData sheetId="1" refreshError="1"/>
      <sheetData sheetId="2"/>
      <sheetData sheetId="3">
        <row r="56">
          <cell r="F56">
            <v>2273992087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2"/>
  <sheetViews>
    <sheetView showGridLines="0" tabSelected="1" view="pageBreakPreview" topLeftCell="A366" zoomScaleSheetLayoutView="100" workbookViewId="0">
      <selection activeCell="I373" sqref="I373"/>
    </sheetView>
  </sheetViews>
  <sheetFormatPr defaultColWidth="9" defaultRowHeight="18.75" customHeight="1" outlineLevelRow="1" x14ac:dyDescent="0.15"/>
  <cols>
    <col min="1" max="1" width="39.75" style="142" customWidth="1"/>
    <col min="2" max="2" width="12.125" style="143" hidden="1" customWidth="1"/>
    <col min="3" max="3" width="19.75" style="30" customWidth="1"/>
    <col min="4" max="4" width="20.125" style="144" customWidth="1"/>
    <col min="5" max="5" width="20" style="144" customWidth="1"/>
    <col min="6" max="6" width="19.625" style="144" customWidth="1"/>
    <col min="7" max="7" width="14.875" style="30" bestFit="1" customWidth="1"/>
    <col min="8" max="8" width="11.5" style="30" bestFit="1" customWidth="1"/>
    <col min="9" max="10" width="9" style="30" customWidth="1"/>
    <col min="11" max="16384" width="9" style="30"/>
  </cols>
  <sheetData>
    <row r="1" spans="1:7" s="1" customFormat="1" ht="31.5" x14ac:dyDescent="0.3">
      <c r="A1" s="145" t="s">
        <v>0</v>
      </c>
      <c r="B1" s="145"/>
      <c r="C1" s="145"/>
      <c r="D1" s="145"/>
      <c r="E1" s="145"/>
      <c r="F1" s="145"/>
    </row>
    <row r="2" spans="1:7" s="1" customFormat="1" ht="11.25" x14ac:dyDescent="0.3">
      <c r="A2" s="146" t="s">
        <v>1</v>
      </c>
      <c r="B2" s="146"/>
      <c r="C2" s="146"/>
      <c r="D2" s="146"/>
      <c r="E2" s="146"/>
      <c r="F2" s="146"/>
    </row>
    <row r="3" spans="1:7" s="1" customFormat="1" ht="11.25" x14ac:dyDescent="0.3">
      <c r="A3" s="146" t="s">
        <v>2</v>
      </c>
      <c r="B3" s="146"/>
      <c r="C3" s="146"/>
      <c r="D3" s="146"/>
      <c r="E3" s="146"/>
      <c r="F3" s="146"/>
    </row>
    <row r="4" spans="1:7" s="1" customFormat="1" ht="12" thickBot="1" x14ac:dyDescent="0.35">
      <c r="A4" s="2" t="s">
        <v>3</v>
      </c>
      <c r="B4" s="3"/>
      <c r="C4" s="4"/>
      <c r="D4" s="5"/>
      <c r="E4" s="5"/>
      <c r="F4" s="6" t="s">
        <v>4</v>
      </c>
    </row>
    <row r="5" spans="1:7" s="8" customFormat="1" ht="11.25" x14ac:dyDescent="0.3">
      <c r="A5" s="147" t="s">
        <v>5</v>
      </c>
      <c r="B5" s="7" t="s">
        <v>6</v>
      </c>
      <c r="C5" s="149" t="s">
        <v>7</v>
      </c>
      <c r="D5" s="150"/>
      <c r="E5" s="149" t="s">
        <v>8</v>
      </c>
      <c r="F5" s="151"/>
    </row>
    <row r="6" spans="1:7" s="8" customFormat="1" ht="12" thickBot="1" x14ac:dyDescent="0.35">
      <c r="A6" s="148"/>
      <c r="B6" s="9"/>
      <c r="C6" s="152" t="s">
        <v>9</v>
      </c>
      <c r="D6" s="153"/>
      <c r="E6" s="152" t="s">
        <v>9</v>
      </c>
      <c r="F6" s="154"/>
    </row>
    <row r="7" spans="1:7" s="16" customFormat="1" ht="18.95" customHeight="1" x14ac:dyDescent="0.3">
      <c r="A7" s="10" t="s">
        <v>10</v>
      </c>
      <c r="B7" s="11">
        <v>1000000000</v>
      </c>
      <c r="C7" s="12"/>
      <c r="D7" s="13"/>
      <c r="E7" s="14"/>
      <c r="F7" s="15"/>
    </row>
    <row r="8" spans="1:7" s="22" customFormat="1" ht="18.95" customHeight="1" x14ac:dyDescent="0.3">
      <c r="A8" s="17" t="s">
        <v>11</v>
      </c>
      <c r="B8" s="18">
        <v>1030000000</v>
      </c>
      <c r="C8" s="19"/>
      <c r="D8" s="19">
        <f>D9+D23+D42+D63+D88+D94+D108</f>
        <v>322569609361</v>
      </c>
      <c r="E8" s="19"/>
      <c r="F8" s="20">
        <v>290097874186</v>
      </c>
    </row>
    <row r="9" spans="1:7" ht="18.95" customHeight="1" x14ac:dyDescent="0.3">
      <c r="A9" s="23" t="s">
        <v>12</v>
      </c>
      <c r="B9" s="24">
        <v>1030500000</v>
      </c>
      <c r="C9" s="25"/>
      <c r="D9" s="26">
        <f>D10+D15</f>
        <v>19244988044</v>
      </c>
      <c r="E9" s="27"/>
      <c r="F9" s="28">
        <v>12470427335</v>
      </c>
    </row>
    <row r="10" spans="1:7" ht="18.95" customHeight="1" x14ac:dyDescent="0.3">
      <c r="A10" s="31" t="s">
        <v>13</v>
      </c>
      <c r="B10" s="24">
        <v>1030503000</v>
      </c>
      <c r="C10" s="25"/>
      <c r="D10" s="32">
        <f>SUM(C11:C14)</f>
        <v>19244988044</v>
      </c>
      <c r="E10" s="27"/>
      <c r="F10" s="33">
        <v>12470427335</v>
      </c>
    </row>
    <row r="11" spans="1:7" ht="18.95" customHeight="1" x14ac:dyDescent="0.3">
      <c r="A11" s="34" t="s">
        <v>14</v>
      </c>
      <c r="B11" s="24">
        <v>1030503041</v>
      </c>
      <c r="C11" s="25">
        <v>1061925771</v>
      </c>
      <c r="D11" s="32"/>
      <c r="E11" s="27">
        <v>892392732</v>
      </c>
      <c r="F11" s="33"/>
    </row>
    <row r="12" spans="1:7" ht="18.95" customHeight="1" x14ac:dyDescent="0.3">
      <c r="A12" s="34" t="s">
        <v>15</v>
      </c>
      <c r="B12" s="35" t="s">
        <v>16</v>
      </c>
      <c r="C12" s="32">
        <v>-1060675329</v>
      </c>
      <c r="D12" s="32"/>
      <c r="E12" s="27">
        <v>-872521245</v>
      </c>
      <c r="F12" s="33"/>
    </row>
    <row r="13" spans="1:7" ht="18.95" customHeight="1" x14ac:dyDescent="0.3">
      <c r="A13" s="34" t="s">
        <v>17</v>
      </c>
      <c r="B13" s="24">
        <v>1030503080</v>
      </c>
      <c r="C13" s="25">
        <v>19243737602</v>
      </c>
      <c r="D13" s="32"/>
      <c r="E13" s="27">
        <v>12450555848</v>
      </c>
      <c r="F13" s="33"/>
      <c r="G13" s="29"/>
    </row>
    <row r="14" spans="1:7" ht="18.95" customHeight="1" x14ac:dyDescent="0.3">
      <c r="A14" s="34" t="s">
        <v>15</v>
      </c>
      <c r="B14" s="24"/>
      <c r="C14" s="25"/>
      <c r="D14" s="32"/>
      <c r="E14" s="27"/>
      <c r="F14" s="33"/>
    </row>
    <row r="15" spans="1:7" ht="18.95" customHeight="1" x14ac:dyDescent="0.3">
      <c r="A15" s="31" t="s">
        <v>18</v>
      </c>
      <c r="B15" s="24">
        <v>1030506000</v>
      </c>
      <c r="C15" s="25"/>
      <c r="D15" s="32">
        <f>SUM(C16:C20)</f>
        <v>0</v>
      </c>
      <c r="E15" s="27"/>
      <c r="F15" s="33">
        <v>0</v>
      </c>
    </row>
    <row r="16" spans="1:7" ht="18.95" customHeight="1" x14ac:dyDescent="0.3">
      <c r="A16" s="34" t="s">
        <v>19</v>
      </c>
      <c r="B16" s="24">
        <v>1030503121</v>
      </c>
      <c r="C16" s="25">
        <v>3642860019</v>
      </c>
      <c r="D16" s="32"/>
      <c r="E16" s="27">
        <v>3439080472</v>
      </c>
      <c r="F16" s="33"/>
    </row>
    <row r="17" spans="1:7" ht="18.95" customHeight="1" x14ac:dyDescent="0.3">
      <c r="A17" s="34" t="s">
        <v>15</v>
      </c>
      <c r="B17" s="24" t="s">
        <v>20</v>
      </c>
      <c r="C17" s="25">
        <v>-3642860019</v>
      </c>
      <c r="D17" s="32"/>
      <c r="E17" s="27">
        <v>-3439080472</v>
      </c>
      <c r="F17" s="33"/>
    </row>
    <row r="18" spans="1:7" ht="18.95" customHeight="1" x14ac:dyDescent="0.3">
      <c r="A18" s="34" t="s">
        <v>21</v>
      </c>
      <c r="B18" s="24">
        <v>1030506040</v>
      </c>
      <c r="C18" s="25">
        <v>0</v>
      </c>
      <c r="D18" s="32"/>
      <c r="E18" s="27">
        <v>0</v>
      </c>
      <c r="F18" s="33"/>
      <c r="G18" s="29"/>
    </row>
    <row r="19" spans="1:7" ht="18.95" customHeight="1" x14ac:dyDescent="0.3">
      <c r="A19" s="34" t="s">
        <v>22</v>
      </c>
      <c r="B19" s="24">
        <v>1030506080</v>
      </c>
      <c r="C19" s="25">
        <v>0</v>
      </c>
      <c r="D19" s="32"/>
      <c r="E19" s="27">
        <v>0</v>
      </c>
      <c r="F19" s="33"/>
      <c r="G19" s="36"/>
    </row>
    <row r="20" spans="1:7" ht="18.95" customHeight="1" x14ac:dyDescent="0.3">
      <c r="A20" s="34" t="s">
        <v>23</v>
      </c>
      <c r="B20" s="24">
        <v>1030506120</v>
      </c>
      <c r="C20" s="25">
        <v>0</v>
      </c>
      <c r="D20" s="32"/>
      <c r="E20" s="27">
        <v>0</v>
      </c>
      <c r="F20" s="33"/>
    </row>
    <row r="21" spans="1:7" ht="18.95" customHeight="1" x14ac:dyDescent="0.3">
      <c r="A21" s="34" t="s">
        <v>24</v>
      </c>
      <c r="B21" s="24">
        <v>1030506160</v>
      </c>
      <c r="C21" s="25">
        <v>0</v>
      </c>
      <c r="D21" s="32"/>
      <c r="E21" s="27">
        <v>0</v>
      </c>
      <c r="F21" s="33"/>
    </row>
    <row r="22" spans="1:7" ht="18.95" customHeight="1" x14ac:dyDescent="0.3">
      <c r="A22" s="34" t="s">
        <v>15</v>
      </c>
      <c r="B22" s="24" t="s">
        <v>25</v>
      </c>
      <c r="C22" s="25">
        <v>0</v>
      </c>
      <c r="D22" s="32"/>
      <c r="E22" s="27">
        <v>0</v>
      </c>
      <c r="F22" s="33"/>
    </row>
    <row r="23" spans="1:7" ht="18.95" customHeight="1" x14ac:dyDescent="0.3">
      <c r="A23" s="23" t="s">
        <v>26</v>
      </c>
      <c r="B23" s="24">
        <v>1031000000</v>
      </c>
      <c r="C23" s="25"/>
      <c r="D23" s="26">
        <f>D24+D25+D26+D27+D35+D38</f>
        <v>143855452140</v>
      </c>
      <c r="E23" s="27"/>
      <c r="F23" s="37">
        <v>111649191370</v>
      </c>
    </row>
    <row r="24" spans="1:7" ht="18.95" customHeight="1" x14ac:dyDescent="0.3">
      <c r="A24" s="31" t="s">
        <v>27</v>
      </c>
      <c r="B24" s="24">
        <v>1031003000</v>
      </c>
      <c r="C24" s="25">
        <v>0</v>
      </c>
      <c r="D24" s="38">
        <f>C24</f>
        <v>0</v>
      </c>
      <c r="E24" s="27">
        <v>0</v>
      </c>
      <c r="F24" s="39">
        <v>0</v>
      </c>
    </row>
    <row r="25" spans="1:7" ht="18.95" customHeight="1" x14ac:dyDescent="0.3">
      <c r="A25" s="31" t="s">
        <v>28</v>
      </c>
      <c r="B25" s="24">
        <v>-4300792777</v>
      </c>
      <c r="C25" s="25">
        <v>0</v>
      </c>
      <c r="D25" s="32">
        <f>SUM(C25:C25)</f>
        <v>0</v>
      </c>
      <c r="E25" s="27">
        <v>0</v>
      </c>
      <c r="F25" s="33">
        <v>0</v>
      </c>
    </row>
    <row r="26" spans="1:7" ht="18.95" customHeight="1" x14ac:dyDescent="0.3">
      <c r="A26" s="31" t="s">
        <v>29</v>
      </c>
      <c r="B26" s="24">
        <v>1031009000</v>
      </c>
      <c r="C26" s="25">
        <v>0</v>
      </c>
      <c r="D26" s="32">
        <f>C26</f>
        <v>0</v>
      </c>
      <c r="E26" s="27">
        <v>0</v>
      </c>
      <c r="F26" s="33">
        <v>0</v>
      </c>
    </row>
    <row r="27" spans="1:7" ht="18" customHeight="1" x14ac:dyDescent="0.3">
      <c r="A27" s="31" t="s">
        <v>30</v>
      </c>
      <c r="B27" s="24">
        <v>1031012000</v>
      </c>
      <c r="C27" s="41"/>
      <c r="D27" s="32">
        <f>SUM(C31:C34)</f>
        <v>12574802140</v>
      </c>
      <c r="E27" s="42"/>
      <c r="F27" s="43">
        <v>568541370</v>
      </c>
    </row>
    <row r="28" spans="1:7" ht="18" customHeight="1" x14ac:dyDescent="0.3">
      <c r="A28" s="31" t="s">
        <v>31</v>
      </c>
      <c r="B28" s="24"/>
      <c r="C28" s="25"/>
      <c r="D28" s="32"/>
      <c r="E28" s="27"/>
      <c r="F28" s="33"/>
    </row>
    <row r="29" spans="1:7" ht="18" customHeight="1" x14ac:dyDescent="0.3">
      <c r="A29" s="31" t="s">
        <v>32</v>
      </c>
      <c r="B29" s="24"/>
      <c r="C29" s="25"/>
      <c r="D29" s="32"/>
      <c r="E29" s="27"/>
      <c r="F29" s="33"/>
    </row>
    <row r="30" spans="1:7" ht="18" customHeight="1" x14ac:dyDescent="0.3">
      <c r="A30" s="31" t="s">
        <v>33</v>
      </c>
      <c r="B30" s="24"/>
      <c r="C30" s="25"/>
      <c r="D30" s="32"/>
      <c r="E30" s="27"/>
      <c r="F30" s="33"/>
    </row>
    <row r="31" spans="1:7" ht="18" customHeight="1" x14ac:dyDescent="0.3">
      <c r="A31" s="34" t="s">
        <v>34</v>
      </c>
      <c r="B31" s="24">
        <v>1031012040</v>
      </c>
      <c r="C31" s="25">
        <v>12574802140</v>
      </c>
      <c r="D31" s="32"/>
      <c r="E31" s="27">
        <v>568541370</v>
      </c>
      <c r="F31" s="33"/>
    </row>
    <row r="32" spans="1:7" ht="18" customHeight="1" x14ac:dyDescent="0.3">
      <c r="A32" s="34" t="s">
        <v>35</v>
      </c>
      <c r="B32" s="24" t="s">
        <v>36</v>
      </c>
      <c r="C32" s="25">
        <v>0</v>
      </c>
      <c r="D32" s="32"/>
      <c r="E32" s="27">
        <v>0</v>
      </c>
      <c r="F32" s="33"/>
    </row>
    <row r="33" spans="1:8" ht="18" customHeight="1" x14ac:dyDescent="0.3">
      <c r="A33" s="34" t="s">
        <v>37</v>
      </c>
      <c r="B33" s="24">
        <v>1031012080</v>
      </c>
      <c r="C33" s="25">
        <v>0</v>
      </c>
      <c r="D33" s="32"/>
      <c r="E33" s="27">
        <v>0</v>
      </c>
      <c r="F33" s="33"/>
    </row>
    <row r="34" spans="1:8" ht="18" customHeight="1" x14ac:dyDescent="0.3">
      <c r="A34" s="34" t="s">
        <v>35</v>
      </c>
      <c r="B34" s="24" t="s">
        <v>38</v>
      </c>
      <c r="C34" s="25">
        <v>0</v>
      </c>
      <c r="D34" s="32"/>
      <c r="E34" s="27">
        <v>0</v>
      </c>
      <c r="F34" s="33"/>
    </row>
    <row r="35" spans="1:8" ht="18" customHeight="1" x14ac:dyDescent="0.3">
      <c r="A35" s="31" t="s">
        <v>39</v>
      </c>
      <c r="B35" s="24">
        <v>1031015000</v>
      </c>
      <c r="C35" s="25"/>
      <c r="D35" s="32">
        <f>SUM(C36:C37)</f>
        <v>131200000000</v>
      </c>
      <c r="E35" s="27"/>
      <c r="F35" s="43">
        <v>111000000000</v>
      </c>
    </row>
    <row r="36" spans="1:8" ht="18" customHeight="1" x14ac:dyDescent="0.3">
      <c r="A36" s="34" t="s">
        <v>40</v>
      </c>
      <c r="B36" s="24">
        <v>1031015040</v>
      </c>
      <c r="C36" s="25">
        <v>131200000000</v>
      </c>
      <c r="D36" s="32"/>
      <c r="E36" s="27">
        <v>111000000000</v>
      </c>
      <c r="F36" s="33"/>
    </row>
    <row r="37" spans="1:8" ht="18" customHeight="1" x14ac:dyDescent="0.3">
      <c r="A37" s="34" t="s">
        <v>41</v>
      </c>
      <c r="B37" s="24">
        <v>1031015080</v>
      </c>
      <c r="C37" s="25">
        <v>0</v>
      </c>
      <c r="D37" s="32"/>
      <c r="E37" s="27">
        <v>0</v>
      </c>
      <c r="F37" s="33"/>
    </row>
    <row r="38" spans="1:8" ht="18" customHeight="1" x14ac:dyDescent="0.3">
      <c r="A38" s="31" t="s">
        <v>42</v>
      </c>
      <c r="B38" s="24">
        <v>1031018000</v>
      </c>
      <c r="C38" s="25"/>
      <c r="D38" s="32">
        <f>SUM(C39)</f>
        <v>80650000</v>
      </c>
      <c r="E38" s="27"/>
      <c r="F38" s="43">
        <v>80650000</v>
      </c>
    </row>
    <row r="39" spans="1:8" ht="18" customHeight="1" x14ac:dyDescent="0.3">
      <c r="A39" s="34" t="s">
        <v>43</v>
      </c>
      <c r="B39" s="24">
        <v>1031018040</v>
      </c>
      <c r="C39" s="25">
        <v>80650000</v>
      </c>
      <c r="D39" s="32"/>
      <c r="E39" s="27">
        <v>80650000</v>
      </c>
      <c r="F39" s="33"/>
    </row>
    <row r="40" spans="1:8" ht="18" customHeight="1" x14ac:dyDescent="0.3">
      <c r="A40" s="34" t="s">
        <v>44</v>
      </c>
      <c r="B40" s="24"/>
      <c r="C40" s="25"/>
      <c r="D40" s="32"/>
      <c r="E40" s="27"/>
      <c r="F40" s="33"/>
    </row>
    <row r="41" spans="1:8" ht="18" customHeight="1" x14ac:dyDescent="0.3">
      <c r="A41" s="34" t="s">
        <v>35</v>
      </c>
      <c r="B41" s="24"/>
      <c r="C41" s="25"/>
      <c r="D41" s="32"/>
      <c r="E41" s="27"/>
      <c r="F41" s="33"/>
    </row>
    <row r="42" spans="1:8" ht="18" customHeight="1" x14ac:dyDescent="0.3">
      <c r="A42" s="23" t="s">
        <v>45</v>
      </c>
      <c r="B42" s="24">
        <v>1031500000</v>
      </c>
      <c r="C42" s="25"/>
      <c r="D42" s="26">
        <f>D43+D53+D57+D60</f>
        <v>33093504096</v>
      </c>
      <c r="E42" s="27"/>
      <c r="F42" s="28">
        <v>39144738891</v>
      </c>
    </row>
    <row r="43" spans="1:8" ht="18" customHeight="1" x14ac:dyDescent="0.3">
      <c r="A43" s="31" t="s">
        <v>46</v>
      </c>
      <c r="B43" s="24">
        <v>1031503000</v>
      </c>
      <c r="C43" s="25"/>
      <c r="D43" s="32">
        <f>SUM(C46:C52)</f>
        <v>939232380</v>
      </c>
      <c r="E43" s="27"/>
      <c r="F43" s="33">
        <v>503131825</v>
      </c>
    </row>
    <row r="44" spans="1:8" ht="18" customHeight="1" x14ac:dyDescent="0.3">
      <c r="A44" s="34" t="s">
        <v>47</v>
      </c>
      <c r="B44" s="24"/>
      <c r="C44" s="25"/>
      <c r="D44" s="32"/>
      <c r="E44" s="27"/>
      <c r="F44" s="33"/>
    </row>
    <row r="45" spans="1:8" ht="18" customHeight="1" x14ac:dyDescent="0.3">
      <c r="A45" s="34" t="s">
        <v>35</v>
      </c>
      <c r="B45" s="24"/>
      <c r="C45" s="25"/>
      <c r="D45" s="32"/>
      <c r="E45" s="27"/>
      <c r="F45" s="33"/>
    </row>
    <row r="46" spans="1:8" ht="18" customHeight="1" x14ac:dyDescent="0.3">
      <c r="A46" s="34" t="s">
        <v>48</v>
      </c>
      <c r="B46" s="24"/>
      <c r="C46" s="25">
        <v>1024769180</v>
      </c>
      <c r="D46" s="32"/>
      <c r="E46" s="27">
        <v>588668625</v>
      </c>
      <c r="F46" s="33"/>
      <c r="G46" s="29" t="s">
        <v>49</v>
      </c>
      <c r="H46" s="30" t="s">
        <v>50</v>
      </c>
    </row>
    <row r="47" spans="1:8" ht="18" customHeight="1" x14ac:dyDescent="0.3">
      <c r="A47" s="34" t="s">
        <v>35</v>
      </c>
      <c r="B47" s="24" t="s">
        <v>51</v>
      </c>
      <c r="C47" s="25">
        <v>-85536800</v>
      </c>
      <c r="D47" s="32"/>
      <c r="E47" s="27">
        <v>-85536800</v>
      </c>
      <c r="F47" s="33"/>
    </row>
    <row r="48" spans="1:8" ht="18" customHeight="1" x14ac:dyDescent="0.3">
      <c r="A48" s="34" t="s">
        <v>52</v>
      </c>
      <c r="B48" s="24">
        <v>1031503080</v>
      </c>
      <c r="C48" s="25">
        <v>0</v>
      </c>
      <c r="D48" s="32"/>
      <c r="E48" s="27">
        <v>0</v>
      </c>
      <c r="F48" s="33"/>
    </row>
    <row r="49" spans="1:6" ht="18" customHeight="1" x14ac:dyDescent="0.3">
      <c r="A49" s="34" t="s">
        <v>35</v>
      </c>
      <c r="B49" s="24" t="s">
        <v>53</v>
      </c>
      <c r="C49" s="25">
        <v>0</v>
      </c>
      <c r="D49" s="32"/>
      <c r="E49" s="27">
        <v>0</v>
      </c>
      <c r="F49" s="33"/>
    </row>
    <row r="50" spans="1:6" ht="18" customHeight="1" x14ac:dyDescent="0.3">
      <c r="A50" s="34" t="s">
        <v>54</v>
      </c>
      <c r="B50" s="24" t="s">
        <v>55</v>
      </c>
      <c r="C50" s="25">
        <v>0</v>
      </c>
      <c r="D50" s="32"/>
      <c r="E50" s="27">
        <v>0</v>
      </c>
      <c r="F50" s="33"/>
    </row>
    <row r="51" spans="1:6" ht="18" customHeight="1" x14ac:dyDescent="0.3">
      <c r="A51" s="34" t="s">
        <v>56</v>
      </c>
      <c r="B51" s="24">
        <v>1031503120</v>
      </c>
      <c r="C51" s="25">
        <v>0</v>
      </c>
      <c r="D51" s="32"/>
      <c r="E51" s="27">
        <v>0</v>
      </c>
      <c r="F51" s="33"/>
    </row>
    <row r="52" spans="1:6" ht="18" customHeight="1" x14ac:dyDescent="0.3">
      <c r="A52" s="34" t="s">
        <v>35</v>
      </c>
      <c r="B52" s="24" t="s">
        <v>57</v>
      </c>
      <c r="C52" s="25">
        <v>0</v>
      </c>
      <c r="D52" s="32"/>
      <c r="E52" s="27">
        <v>0</v>
      </c>
      <c r="F52" s="33"/>
    </row>
    <row r="53" spans="1:6" ht="18" customHeight="1" x14ac:dyDescent="0.3">
      <c r="A53" s="31" t="s">
        <v>58</v>
      </c>
      <c r="B53" s="24"/>
      <c r="C53" s="25"/>
      <c r="D53" s="32">
        <f>SUM(C54:C56)</f>
        <v>18880456450</v>
      </c>
      <c r="E53" s="27"/>
      <c r="F53" s="33">
        <v>30068205725</v>
      </c>
    </row>
    <row r="54" spans="1:6" ht="18" customHeight="1" x14ac:dyDescent="0.3">
      <c r="A54" s="34" t="s">
        <v>59</v>
      </c>
      <c r="B54" s="24">
        <v>1031506001</v>
      </c>
      <c r="C54" s="25">
        <v>21777899165</v>
      </c>
      <c r="D54" s="32"/>
      <c r="E54" s="27">
        <v>34401113190</v>
      </c>
      <c r="F54" s="33"/>
    </row>
    <row r="55" spans="1:6" ht="18" customHeight="1" x14ac:dyDescent="0.3">
      <c r="A55" s="34" t="s">
        <v>60</v>
      </c>
      <c r="B55" s="44" t="s">
        <v>61</v>
      </c>
      <c r="C55" s="25">
        <v>-1880233903</v>
      </c>
      <c r="D55" s="32"/>
      <c r="E55" s="27">
        <v>-3315698653</v>
      </c>
      <c r="F55" s="33"/>
    </row>
    <row r="56" spans="1:6" ht="18" customHeight="1" x14ac:dyDescent="0.3">
      <c r="A56" s="34" t="s">
        <v>35</v>
      </c>
      <c r="B56" s="24" t="s">
        <v>62</v>
      </c>
      <c r="C56" s="25">
        <v>-1017208812</v>
      </c>
      <c r="D56" s="32"/>
      <c r="E56" s="27">
        <v>-1017208812</v>
      </c>
      <c r="F56" s="33"/>
    </row>
    <row r="57" spans="1:6" ht="18" customHeight="1" thickBot="1" x14ac:dyDescent="0.35">
      <c r="A57" s="31" t="s">
        <v>63</v>
      </c>
      <c r="B57" s="40"/>
      <c r="C57" s="25"/>
      <c r="D57" s="32">
        <f>SUM(C58:C59)</f>
        <v>1726658323</v>
      </c>
      <c r="E57" s="27"/>
      <c r="F57" s="33">
        <v>1471270149</v>
      </c>
    </row>
    <row r="58" spans="1:6" ht="18" customHeight="1" x14ac:dyDescent="0.3">
      <c r="A58" s="34" t="s">
        <v>64</v>
      </c>
      <c r="B58" s="24">
        <v>1031509001</v>
      </c>
      <c r="C58" s="25">
        <v>1726658323</v>
      </c>
      <c r="D58" s="32"/>
      <c r="E58" s="27">
        <v>1471270149</v>
      </c>
      <c r="F58" s="33"/>
    </row>
    <row r="59" spans="1:6" ht="18" customHeight="1" x14ac:dyDescent="0.3">
      <c r="A59" s="34" t="s">
        <v>35</v>
      </c>
      <c r="B59" s="24" t="s">
        <v>65</v>
      </c>
      <c r="C59" s="25">
        <v>0</v>
      </c>
      <c r="D59" s="32"/>
      <c r="E59" s="27">
        <v>0</v>
      </c>
      <c r="F59" s="33"/>
    </row>
    <row r="60" spans="1:6" ht="18" customHeight="1" x14ac:dyDescent="0.3">
      <c r="A60" s="31" t="s">
        <v>66</v>
      </c>
      <c r="B60" s="24"/>
      <c r="C60" s="25"/>
      <c r="D60" s="32">
        <f>SUM(C61:C62)</f>
        <v>11547156943</v>
      </c>
      <c r="E60" s="27"/>
      <c r="F60" s="33">
        <v>7102131192</v>
      </c>
    </row>
    <row r="61" spans="1:6" ht="18" customHeight="1" x14ac:dyDescent="0.3">
      <c r="A61" s="34" t="s">
        <v>67</v>
      </c>
      <c r="B61" s="24">
        <v>1031512001</v>
      </c>
      <c r="C61" s="25">
        <v>12258419046</v>
      </c>
      <c r="D61" s="32"/>
      <c r="E61" s="27">
        <v>7813393295</v>
      </c>
      <c r="F61" s="33"/>
    </row>
    <row r="62" spans="1:6" ht="18" customHeight="1" x14ac:dyDescent="0.3">
      <c r="A62" s="34" t="s">
        <v>60</v>
      </c>
      <c r="B62" s="24" t="s">
        <v>68</v>
      </c>
      <c r="C62" s="25">
        <v>-711262103</v>
      </c>
      <c r="D62" s="32"/>
      <c r="E62" s="27">
        <v>-711262103</v>
      </c>
      <c r="F62" s="33"/>
    </row>
    <row r="63" spans="1:6" ht="18" customHeight="1" x14ac:dyDescent="0.3">
      <c r="A63" s="23" t="s">
        <v>69</v>
      </c>
      <c r="B63" s="24">
        <v>1032000000</v>
      </c>
      <c r="C63" s="25"/>
      <c r="D63" s="45">
        <f>D64+D67+D71+D74+D79+D82</f>
        <v>125710783792</v>
      </c>
      <c r="E63" s="27"/>
      <c r="F63" s="28">
        <v>126296373411</v>
      </c>
    </row>
    <row r="64" spans="1:6" ht="18" customHeight="1" x14ac:dyDescent="0.3">
      <c r="A64" s="31" t="s">
        <v>70</v>
      </c>
      <c r="B64" s="46"/>
      <c r="C64" s="25"/>
      <c r="D64" s="32">
        <f>SUM(C65:C66)</f>
        <v>0</v>
      </c>
      <c r="E64" s="47"/>
      <c r="F64" s="33">
        <v>0</v>
      </c>
    </row>
    <row r="65" spans="1:6" ht="18" customHeight="1" x14ac:dyDescent="0.3">
      <c r="A65" s="48" t="s">
        <v>71</v>
      </c>
      <c r="B65" s="24">
        <v>1032003000</v>
      </c>
      <c r="C65" s="25">
        <v>0</v>
      </c>
      <c r="D65" s="49"/>
      <c r="E65" s="27">
        <v>0</v>
      </c>
      <c r="F65" s="33"/>
    </row>
    <row r="66" spans="1:6" ht="18" customHeight="1" x14ac:dyDescent="0.3">
      <c r="A66" s="34" t="s">
        <v>72</v>
      </c>
      <c r="B66" s="24" t="s">
        <v>73</v>
      </c>
      <c r="C66" s="25">
        <v>0</v>
      </c>
      <c r="D66" s="32"/>
      <c r="E66" s="27">
        <v>0</v>
      </c>
      <c r="F66" s="33"/>
    </row>
    <row r="67" spans="1:6" ht="18" customHeight="1" x14ac:dyDescent="0.3">
      <c r="A67" s="31" t="s">
        <v>74</v>
      </c>
      <c r="B67" s="24"/>
      <c r="C67" s="25"/>
      <c r="D67" s="32">
        <f>SUM(C68:C70)</f>
        <v>125600742782</v>
      </c>
      <c r="E67" s="27"/>
      <c r="F67" s="33">
        <v>126173016183</v>
      </c>
    </row>
    <row r="68" spans="1:6" ht="18" customHeight="1" x14ac:dyDescent="0.3">
      <c r="A68" s="34" t="s">
        <v>75</v>
      </c>
      <c r="B68" s="24">
        <v>1032006000</v>
      </c>
      <c r="C68" s="25">
        <v>152832490673</v>
      </c>
      <c r="D68" s="32"/>
      <c r="E68" s="27">
        <v>154380788585</v>
      </c>
      <c r="F68" s="33"/>
    </row>
    <row r="69" spans="1:6" ht="18" customHeight="1" x14ac:dyDescent="0.3">
      <c r="A69" s="34" t="s">
        <v>60</v>
      </c>
      <c r="B69" s="24" t="s">
        <v>76</v>
      </c>
      <c r="C69" s="25">
        <v>-26316904521</v>
      </c>
      <c r="D69" s="32"/>
      <c r="E69" s="27">
        <v>-27292929032</v>
      </c>
      <c r="F69" s="33"/>
    </row>
    <row r="70" spans="1:6" ht="18" customHeight="1" x14ac:dyDescent="0.3">
      <c r="A70" s="34" t="s">
        <v>77</v>
      </c>
      <c r="B70" s="50" t="s">
        <v>78</v>
      </c>
      <c r="C70" s="25">
        <v>-914843370</v>
      </c>
      <c r="D70" s="51"/>
      <c r="E70" s="27">
        <v>-914843370</v>
      </c>
      <c r="F70" s="33"/>
    </row>
    <row r="71" spans="1:6" ht="18" customHeight="1" x14ac:dyDescent="0.3">
      <c r="A71" s="31" t="s">
        <v>79</v>
      </c>
      <c r="B71" s="24"/>
      <c r="C71" s="25"/>
      <c r="D71" s="49">
        <f>SUM(C72:C73)</f>
        <v>0</v>
      </c>
      <c r="E71" s="27"/>
      <c r="F71" s="33">
        <v>0</v>
      </c>
    </row>
    <row r="72" spans="1:6" ht="18" customHeight="1" x14ac:dyDescent="0.3">
      <c r="A72" s="48" t="s">
        <v>80</v>
      </c>
      <c r="B72" s="24">
        <v>1032009000</v>
      </c>
      <c r="C72" s="25">
        <v>0</v>
      </c>
      <c r="D72" s="32"/>
      <c r="E72" s="27">
        <v>0</v>
      </c>
      <c r="F72" s="33"/>
    </row>
    <row r="73" spans="1:6" ht="18" customHeight="1" x14ac:dyDescent="0.3">
      <c r="A73" s="34" t="s">
        <v>72</v>
      </c>
      <c r="B73" s="24" t="s">
        <v>81</v>
      </c>
      <c r="C73" s="25">
        <v>0</v>
      </c>
      <c r="D73" s="32"/>
      <c r="E73" s="27">
        <v>0</v>
      </c>
      <c r="F73" s="33"/>
    </row>
    <row r="74" spans="1:6" ht="18" customHeight="1" x14ac:dyDescent="0.3">
      <c r="A74" s="31" t="s">
        <v>82</v>
      </c>
      <c r="B74" s="24">
        <v>1032012000</v>
      </c>
      <c r="C74" s="25"/>
      <c r="D74" s="32">
        <f>SUM(C75:C78)</f>
        <v>110041010</v>
      </c>
      <c r="E74" s="27"/>
      <c r="F74" s="33">
        <v>123357228</v>
      </c>
    </row>
    <row r="75" spans="1:6" ht="18" customHeight="1" x14ac:dyDescent="0.3">
      <c r="A75" s="34" t="s">
        <v>83</v>
      </c>
      <c r="B75" s="24">
        <v>1032012040</v>
      </c>
      <c r="C75" s="25">
        <v>110041010</v>
      </c>
      <c r="D75" s="32"/>
      <c r="E75" s="27">
        <v>123357228</v>
      </c>
      <c r="F75" s="33"/>
    </row>
    <row r="76" spans="1:6" ht="18" customHeight="1" x14ac:dyDescent="0.3">
      <c r="A76" s="34" t="s">
        <v>72</v>
      </c>
      <c r="B76" s="24" t="s">
        <v>84</v>
      </c>
      <c r="C76" s="25">
        <v>0</v>
      </c>
      <c r="D76" s="32"/>
      <c r="E76" s="27">
        <v>0</v>
      </c>
      <c r="F76" s="33"/>
    </row>
    <row r="77" spans="1:6" ht="18" customHeight="1" x14ac:dyDescent="0.3">
      <c r="A77" s="34" t="s">
        <v>85</v>
      </c>
      <c r="B77" s="24">
        <v>1032012080</v>
      </c>
      <c r="C77" s="25">
        <v>0</v>
      </c>
      <c r="D77" s="32"/>
      <c r="E77" s="27">
        <v>0</v>
      </c>
      <c r="F77" s="33"/>
    </row>
    <row r="78" spans="1:6" ht="18" customHeight="1" x14ac:dyDescent="0.3">
      <c r="A78" s="34" t="s">
        <v>72</v>
      </c>
      <c r="B78" s="24" t="s">
        <v>86</v>
      </c>
      <c r="C78" s="25">
        <v>0</v>
      </c>
      <c r="D78" s="32"/>
      <c r="E78" s="27">
        <v>0</v>
      </c>
      <c r="F78" s="33"/>
    </row>
    <row r="79" spans="1:6" ht="18" customHeight="1" x14ac:dyDescent="0.3">
      <c r="A79" s="31" t="s">
        <v>87</v>
      </c>
      <c r="B79" s="24"/>
      <c r="C79" s="25"/>
      <c r="D79" s="32">
        <f>SUM(C80:C81)</f>
        <v>0</v>
      </c>
      <c r="E79" s="27"/>
      <c r="F79" s="33">
        <v>0</v>
      </c>
    </row>
    <row r="80" spans="1:6" ht="18" customHeight="1" x14ac:dyDescent="0.3">
      <c r="A80" s="34" t="s">
        <v>88</v>
      </c>
      <c r="B80" s="24">
        <v>1032015000</v>
      </c>
      <c r="C80" s="25">
        <v>0</v>
      </c>
      <c r="D80" s="32"/>
      <c r="E80" s="27">
        <v>0</v>
      </c>
      <c r="F80" s="33"/>
    </row>
    <row r="81" spans="1:6" ht="18" customHeight="1" x14ac:dyDescent="0.3">
      <c r="A81" s="34" t="s">
        <v>72</v>
      </c>
      <c r="B81" s="24" t="s">
        <v>89</v>
      </c>
      <c r="C81" s="25">
        <v>0</v>
      </c>
      <c r="D81" s="32"/>
      <c r="E81" s="27">
        <v>0</v>
      </c>
      <c r="F81" s="33"/>
    </row>
    <row r="82" spans="1:6" ht="18" customHeight="1" x14ac:dyDescent="0.3">
      <c r="A82" s="31" t="s">
        <v>90</v>
      </c>
      <c r="B82" s="24">
        <v>1032018000</v>
      </c>
      <c r="C82" s="25"/>
      <c r="D82" s="32">
        <f>SUM(C83:C86)</f>
        <v>0</v>
      </c>
      <c r="E82" s="27"/>
      <c r="F82" s="33">
        <v>0</v>
      </c>
    </row>
    <row r="83" spans="1:6" ht="18" customHeight="1" x14ac:dyDescent="0.3">
      <c r="A83" s="34" t="s">
        <v>91</v>
      </c>
      <c r="B83" s="24">
        <v>1032018040</v>
      </c>
      <c r="C83" s="25">
        <v>0</v>
      </c>
      <c r="D83" s="32"/>
      <c r="E83" s="27">
        <v>0</v>
      </c>
      <c r="F83" s="33"/>
    </row>
    <row r="84" spans="1:6" ht="18" customHeight="1" x14ac:dyDescent="0.3">
      <c r="A84" s="34" t="s">
        <v>92</v>
      </c>
      <c r="B84" s="24">
        <v>1032018080</v>
      </c>
      <c r="C84" s="25">
        <v>0</v>
      </c>
      <c r="D84" s="32"/>
      <c r="E84" s="27">
        <v>0</v>
      </c>
      <c r="F84" s="33"/>
    </row>
    <row r="85" spans="1:6" ht="18" customHeight="1" x14ac:dyDescent="0.3">
      <c r="A85" s="34" t="s">
        <v>93</v>
      </c>
      <c r="B85" s="24" t="s">
        <v>94</v>
      </c>
      <c r="C85" s="25">
        <v>0</v>
      </c>
      <c r="D85" s="32"/>
      <c r="E85" s="27">
        <v>0</v>
      </c>
      <c r="F85" s="33"/>
    </row>
    <row r="86" spans="1:6" ht="18" customHeight="1" x14ac:dyDescent="0.3">
      <c r="A86" s="34" t="s">
        <v>95</v>
      </c>
      <c r="B86" s="52">
        <v>1032018120</v>
      </c>
      <c r="C86" s="25">
        <v>0</v>
      </c>
      <c r="D86" s="32"/>
      <c r="E86" s="27">
        <v>0</v>
      </c>
      <c r="F86" s="33"/>
    </row>
    <row r="87" spans="1:6" s="53" customFormat="1" ht="18" customHeight="1" x14ac:dyDescent="0.3">
      <c r="A87" s="34" t="s">
        <v>72</v>
      </c>
      <c r="B87" s="52"/>
      <c r="C87" s="25">
        <v>0</v>
      </c>
      <c r="D87" s="32"/>
      <c r="E87" s="27">
        <v>0</v>
      </c>
      <c r="F87" s="33"/>
    </row>
    <row r="88" spans="1:6" s="53" customFormat="1" ht="18" customHeight="1" x14ac:dyDescent="0.3">
      <c r="A88" s="23" t="s">
        <v>96</v>
      </c>
      <c r="B88" s="52">
        <v>1032500000</v>
      </c>
      <c r="C88" s="25"/>
      <c r="D88" s="26">
        <f>D89</f>
        <v>370505168</v>
      </c>
      <c r="E88" s="27"/>
      <c r="F88" s="28">
        <v>340642380</v>
      </c>
    </row>
    <row r="89" spans="1:6" ht="18" customHeight="1" x14ac:dyDescent="0.3">
      <c r="A89" s="31" t="s">
        <v>97</v>
      </c>
      <c r="B89" s="24">
        <v>1032503000</v>
      </c>
      <c r="C89" s="25"/>
      <c r="D89" s="38">
        <f>SUM(C90:C93)</f>
        <v>370505168</v>
      </c>
      <c r="E89" s="27"/>
      <c r="F89" s="39">
        <v>340642380</v>
      </c>
    </row>
    <row r="90" spans="1:6" ht="18" customHeight="1" x14ac:dyDescent="0.3">
      <c r="A90" s="34" t="s">
        <v>98</v>
      </c>
      <c r="B90" s="24">
        <v>1032503040</v>
      </c>
      <c r="C90" s="25">
        <v>0</v>
      </c>
      <c r="D90" s="32">
        <v>0</v>
      </c>
      <c r="E90" s="27">
        <v>0</v>
      </c>
      <c r="F90" s="33">
        <v>0</v>
      </c>
    </row>
    <row r="91" spans="1:6" ht="18" customHeight="1" x14ac:dyDescent="0.3">
      <c r="A91" s="34" t="s">
        <v>99</v>
      </c>
      <c r="B91" s="24">
        <v>1032503080</v>
      </c>
      <c r="C91" s="25">
        <v>0</v>
      </c>
      <c r="D91" s="32"/>
      <c r="E91" s="27">
        <v>0</v>
      </c>
      <c r="F91" s="33"/>
    </row>
    <row r="92" spans="1:6" ht="18" customHeight="1" x14ac:dyDescent="0.3">
      <c r="A92" s="34" t="s">
        <v>100</v>
      </c>
      <c r="B92" s="24">
        <v>1032503120</v>
      </c>
      <c r="C92" s="25">
        <v>0</v>
      </c>
      <c r="D92" s="32"/>
      <c r="E92" s="27">
        <v>0</v>
      </c>
      <c r="F92" s="33"/>
    </row>
    <row r="93" spans="1:6" ht="18" customHeight="1" x14ac:dyDescent="0.3">
      <c r="A93" s="34" t="s">
        <v>101</v>
      </c>
      <c r="B93" s="50">
        <v>1032503200</v>
      </c>
      <c r="C93" s="25">
        <v>370505168</v>
      </c>
      <c r="D93" s="32"/>
      <c r="E93" s="27">
        <v>340642380</v>
      </c>
      <c r="F93" s="33"/>
    </row>
    <row r="94" spans="1:6" ht="18" customHeight="1" x14ac:dyDescent="0.3">
      <c r="A94" s="23" t="s">
        <v>102</v>
      </c>
      <c r="B94" s="24">
        <v>1033000000</v>
      </c>
      <c r="C94" s="25">
        <v>0</v>
      </c>
      <c r="D94" s="26">
        <f>D95+D99+D102</f>
        <v>294376121</v>
      </c>
      <c r="E94" s="27">
        <v>0</v>
      </c>
      <c r="F94" s="28">
        <v>196500799</v>
      </c>
    </row>
    <row r="95" spans="1:6" ht="18" customHeight="1" x14ac:dyDescent="0.3">
      <c r="A95" s="31" t="s">
        <v>103</v>
      </c>
      <c r="B95" s="24"/>
      <c r="C95" s="25"/>
      <c r="D95" s="32">
        <f>SUM(C96:C98)</f>
        <v>69272727</v>
      </c>
      <c r="E95" s="27"/>
      <c r="F95" s="33">
        <v>0</v>
      </c>
    </row>
    <row r="96" spans="1:6" ht="18" customHeight="1" x14ac:dyDescent="0.3">
      <c r="A96" s="34" t="s">
        <v>104</v>
      </c>
      <c r="B96" s="24">
        <v>1033003001</v>
      </c>
      <c r="C96" s="27">
        <v>2385184727</v>
      </c>
      <c r="D96" s="32"/>
      <c r="E96" s="27">
        <v>1617220528</v>
      </c>
      <c r="F96" s="33"/>
    </row>
    <row r="97" spans="1:6" ht="18" customHeight="1" x14ac:dyDescent="0.3">
      <c r="A97" s="34" t="s">
        <v>60</v>
      </c>
      <c r="B97" s="24"/>
      <c r="C97" s="27">
        <v>-2315912000</v>
      </c>
      <c r="D97" s="32"/>
      <c r="E97" s="27">
        <v>-1617220528</v>
      </c>
      <c r="F97" s="33"/>
    </row>
    <row r="98" spans="1:6" ht="18" customHeight="1" x14ac:dyDescent="0.3">
      <c r="A98" s="34" t="s">
        <v>35</v>
      </c>
      <c r="B98" s="24" t="s">
        <v>105</v>
      </c>
      <c r="C98" s="27"/>
      <c r="D98" s="32"/>
      <c r="E98" s="27"/>
      <c r="F98" s="33"/>
    </row>
    <row r="99" spans="1:6" ht="18" customHeight="1" x14ac:dyDescent="0.3">
      <c r="A99" s="31" t="s">
        <v>106</v>
      </c>
      <c r="B99" s="24"/>
      <c r="C99" s="25"/>
      <c r="D99" s="32">
        <f>SUM(C100)</f>
        <v>225103394</v>
      </c>
      <c r="E99" s="27"/>
      <c r="F99" s="33">
        <v>196500799</v>
      </c>
    </row>
    <row r="100" spans="1:6" s="53" customFormat="1" ht="18" customHeight="1" x14ac:dyDescent="0.3">
      <c r="A100" s="34" t="s">
        <v>107</v>
      </c>
      <c r="B100" s="24">
        <v>1033006000</v>
      </c>
      <c r="C100" s="25">
        <v>225103394</v>
      </c>
      <c r="D100" s="32"/>
      <c r="E100" s="27">
        <v>196500799</v>
      </c>
      <c r="F100" s="33"/>
    </row>
    <row r="101" spans="1:6" ht="18" customHeight="1" x14ac:dyDescent="0.3">
      <c r="A101" s="34" t="s">
        <v>35</v>
      </c>
      <c r="B101" s="24"/>
      <c r="C101" s="25"/>
      <c r="D101" s="32"/>
      <c r="E101" s="27"/>
      <c r="F101" s="33"/>
    </row>
    <row r="102" spans="1:6" ht="17.45" customHeight="1" x14ac:dyDescent="0.3">
      <c r="A102" s="31" t="s">
        <v>108</v>
      </c>
      <c r="B102" s="24">
        <v>1033009000</v>
      </c>
      <c r="C102" s="25"/>
      <c r="D102" s="32">
        <f>SUM(C103:C107)</f>
        <v>0</v>
      </c>
      <c r="E102" s="27"/>
      <c r="F102" s="33">
        <v>0</v>
      </c>
    </row>
    <row r="103" spans="1:6" ht="17.45" customHeight="1" x14ac:dyDescent="0.3">
      <c r="A103" s="34" t="s">
        <v>109</v>
      </c>
      <c r="B103" s="24">
        <v>1033009040</v>
      </c>
      <c r="C103" s="25">
        <v>0</v>
      </c>
      <c r="D103" s="32"/>
      <c r="E103" s="27">
        <v>0</v>
      </c>
      <c r="F103" s="33"/>
    </row>
    <row r="104" spans="1:6" ht="17.45" customHeight="1" x14ac:dyDescent="0.3">
      <c r="A104" s="34" t="s">
        <v>110</v>
      </c>
      <c r="B104" s="24">
        <v>1033009080</v>
      </c>
      <c r="C104" s="25">
        <v>0</v>
      </c>
      <c r="D104" s="32"/>
      <c r="E104" s="27">
        <v>0</v>
      </c>
      <c r="F104" s="33"/>
    </row>
    <row r="105" spans="1:6" ht="17.45" customHeight="1" x14ac:dyDescent="0.3">
      <c r="A105" s="34" t="s">
        <v>111</v>
      </c>
      <c r="B105" s="54">
        <v>1033009120</v>
      </c>
      <c r="C105" s="25"/>
      <c r="D105" s="49"/>
      <c r="E105" s="27"/>
      <c r="F105" s="33"/>
    </row>
    <row r="106" spans="1:6" ht="17.45" customHeight="1" x14ac:dyDescent="0.3">
      <c r="A106" s="34" t="s">
        <v>112</v>
      </c>
      <c r="B106" s="24">
        <v>1033009200</v>
      </c>
      <c r="C106" s="25">
        <v>0</v>
      </c>
      <c r="D106" s="32"/>
      <c r="E106" s="27">
        <v>0</v>
      </c>
      <c r="F106" s="33"/>
    </row>
    <row r="107" spans="1:6" ht="17.45" customHeight="1" x14ac:dyDescent="0.3">
      <c r="A107" s="34" t="s">
        <v>113</v>
      </c>
      <c r="B107" s="24">
        <v>1033009240</v>
      </c>
      <c r="C107" s="25">
        <v>0</v>
      </c>
      <c r="D107" s="32"/>
      <c r="E107" s="27">
        <v>0</v>
      </c>
      <c r="F107" s="33"/>
    </row>
    <row r="108" spans="1:6" ht="17.45" customHeight="1" x14ac:dyDescent="0.3">
      <c r="A108" s="23" t="s">
        <v>114</v>
      </c>
      <c r="B108" s="24">
        <v>1033500000</v>
      </c>
      <c r="C108" s="25"/>
      <c r="D108" s="26">
        <f>D109</f>
        <v>0</v>
      </c>
      <c r="E108" s="27"/>
      <c r="F108" s="28">
        <v>0</v>
      </c>
    </row>
    <row r="109" spans="1:6" ht="17.45" customHeight="1" x14ac:dyDescent="0.3">
      <c r="A109" s="31" t="s">
        <v>115</v>
      </c>
      <c r="B109" s="24">
        <v>1033503000</v>
      </c>
      <c r="C109" s="25">
        <v>0</v>
      </c>
      <c r="D109" s="32">
        <f>SUM(C109:C110)</f>
        <v>0</v>
      </c>
      <c r="E109" s="27">
        <v>0</v>
      </c>
      <c r="F109" s="33">
        <v>0</v>
      </c>
    </row>
    <row r="110" spans="1:6" ht="17.45" customHeight="1" x14ac:dyDescent="0.3">
      <c r="A110" s="34" t="s">
        <v>116</v>
      </c>
      <c r="B110" s="46" t="s">
        <v>117</v>
      </c>
      <c r="C110" s="25">
        <v>0</v>
      </c>
      <c r="D110" s="32"/>
      <c r="E110" s="27">
        <v>0</v>
      </c>
      <c r="F110" s="33"/>
    </row>
    <row r="111" spans="1:6" s="22" customFormat="1" ht="17.45" customHeight="1" x14ac:dyDescent="0.3">
      <c r="A111" s="17" t="s">
        <v>118</v>
      </c>
      <c r="B111" s="55">
        <v>1060000000</v>
      </c>
      <c r="C111" s="19"/>
      <c r="D111" s="19">
        <f>D112+D134+D161+D205+D217+D219+D253+D255+D259+D261+D263</f>
        <v>357779511563</v>
      </c>
      <c r="E111" s="19"/>
      <c r="F111" s="20">
        <v>394020899041</v>
      </c>
    </row>
    <row r="112" spans="1:6" ht="17.45" customHeight="1" x14ac:dyDescent="0.3">
      <c r="A112" s="23" t="s">
        <v>119</v>
      </c>
      <c r="B112" s="24">
        <v>1060500000</v>
      </c>
      <c r="C112" s="25"/>
      <c r="D112" s="56">
        <f>D113+D114+D117+D120+D131</f>
        <v>32495469361</v>
      </c>
      <c r="E112" s="27"/>
      <c r="F112" s="57">
        <v>40349631611</v>
      </c>
    </row>
    <row r="113" spans="1:6" ht="17.45" customHeight="1" x14ac:dyDescent="0.3">
      <c r="A113" s="31" t="s">
        <v>120</v>
      </c>
      <c r="B113" s="24">
        <v>1060503000</v>
      </c>
      <c r="C113" s="25">
        <v>0</v>
      </c>
      <c r="D113" s="32">
        <f>C113</f>
        <v>0</v>
      </c>
      <c r="E113" s="27">
        <v>0</v>
      </c>
      <c r="F113" s="33">
        <v>0</v>
      </c>
    </row>
    <row r="114" spans="1:6" ht="17.45" customHeight="1" x14ac:dyDescent="0.3">
      <c r="A114" s="31" t="s">
        <v>121</v>
      </c>
      <c r="B114" s="24">
        <v>1060506001</v>
      </c>
      <c r="C114" s="25">
        <v>12324000000</v>
      </c>
      <c r="D114" s="32">
        <f>SUM(C114:C116)</f>
        <v>11200000000</v>
      </c>
      <c r="E114" s="47">
        <v>12324000000</v>
      </c>
      <c r="F114" s="33">
        <v>11200000000</v>
      </c>
    </row>
    <row r="115" spans="1:6" ht="17.45" customHeight="1" x14ac:dyDescent="0.3">
      <c r="A115" s="31" t="s">
        <v>122</v>
      </c>
      <c r="B115" s="24" t="s">
        <v>123</v>
      </c>
      <c r="C115" s="25">
        <v>-1124000000</v>
      </c>
      <c r="D115" s="32"/>
      <c r="E115" s="27">
        <v>-1124000000</v>
      </c>
      <c r="F115" s="33"/>
    </row>
    <row r="116" spans="1:6" ht="17.45" customHeight="1" x14ac:dyDescent="0.3">
      <c r="A116" s="34" t="s">
        <v>124</v>
      </c>
      <c r="B116" s="24" t="s">
        <v>125</v>
      </c>
      <c r="C116" s="25">
        <v>0</v>
      </c>
      <c r="D116" s="32"/>
      <c r="E116" s="27">
        <v>0</v>
      </c>
      <c r="F116" s="33"/>
    </row>
    <row r="117" spans="1:6" ht="17.45" customHeight="1" x14ac:dyDescent="0.3">
      <c r="A117" s="31" t="s">
        <v>126</v>
      </c>
      <c r="B117" s="24">
        <v>1060509000</v>
      </c>
      <c r="C117" s="25">
        <v>0</v>
      </c>
      <c r="D117" s="32">
        <f>SUM(C117:C119)</f>
        <v>0</v>
      </c>
      <c r="E117" s="27">
        <v>0</v>
      </c>
      <c r="F117" s="33">
        <v>0</v>
      </c>
    </row>
    <row r="118" spans="1:6" ht="17.45" customHeight="1" x14ac:dyDescent="0.3">
      <c r="A118" s="31" t="s">
        <v>122</v>
      </c>
      <c r="B118" s="24"/>
      <c r="C118" s="25">
        <v>0</v>
      </c>
      <c r="D118" s="32"/>
      <c r="E118" s="27">
        <v>0</v>
      </c>
      <c r="F118" s="33"/>
    </row>
    <row r="119" spans="1:6" ht="17.45" customHeight="1" x14ac:dyDescent="0.3">
      <c r="A119" s="34" t="s">
        <v>124</v>
      </c>
      <c r="B119" s="24" t="s">
        <v>127</v>
      </c>
      <c r="C119" s="25">
        <v>0</v>
      </c>
      <c r="D119" s="32"/>
      <c r="E119" s="27">
        <v>0</v>
      </c>
      <c r="F119" s="33"/>
    </row>
    <row r="120" spans="1:6" ht="17.45" customHeight="1" x14ac:dyDescent="0.3">
      <c r="A120" s="31" t="s">
        <v>128</v>
      </c>
      <c r="B120" s="24">
        <v>1060512000</v>
      </c>
      <c r="C120" s="25"/>
      <c r="D120" s="32">
        <f>SUM(C124:C130)</f>
        <v>21295469361</v>
      </c>
      <c r="E120" s="27"/>
      <c r="F120" s="33">
        <v>29149631611</v>
      </c>
    </row>
    <row r="121" spans="1:6" ht="17.45" customHeight="1" x14ac:dyDescent="0.3">
      <c r="A121" s="34" t="s">
        <v>47</v>
      </c>
      <c r="B121" s="24"/>
      <c r="C121" s="25">
        <v>0</v>
      </c>
      <c r="D121" s="32"/>
      <c r="E121" s="27">
        <v>0</v>
      </c>
      <c r="F121" s="33"/>
    </row>
    <row r="122" spans="1:6" ht="17.45" customHeight="1" x14ac:dyDescent="0.3">
      <c r="A122" s="34" t="s">
        <v>35</v>
      </c>
      <c r="B122" s="24"/>
      <c r="C122" s="25">
        <v>0</v>
      </c>
      <c r="D122" s="32"/>
      <c r="E122" s="27">
        <v>0</v>
      </c>
      <c r="F122" s="33"/>
    </row>
    <row r="123" spans="1:6" ht="17.45" customHeight="1" x14ac:dyDescent="0.3">
      <c r="A123" s="34" t="s">
        <v>15</v>
      </c>
      <c r="B123" s="24"/>
      <c r="C123" s="25"/>
      <c r="D123" s="32"/>
      <c r="E123" s="27"/>
      <c r="F123" s="33"/>
    </row>
    <row r="124" spans="1:6" ht="17.45" customHeight="1" x14ac:dyDescent="0.3">
      <c r="A124" s="34" t="s">
        <v>129</v>
      </c>
      <c r="B124" s="24">
        <v>1060512041</v>
      </c>
      <c r="C124" s="25">
        <v>0</v>
      </c>
      <c r="D124" s="32"/>
      <c r="E124" s="27">
        <v>0</v>
      </c>
      <c r="F124" s="33"/>
    </row>
    <row r="125" spans="1:6" ht="17.45" customHeight="1" x14ac:dyDescent="0.3">
      <c r="A125" s="34" t="s">
        <v>130</v>
      </c>
      <c r="B125" s="24" t="s">
        <v>131</v>
      </c>
      <c r="C125" s="25">
        <v>0</v>
      </c>
      <c r="D125" s="32"/>
      <c r="E125" s="27">
        <v>0</v>
      </c>
      <c r="F125" s="33"/>
    </row>
    <row r="126" spans="1:6" ht="17.45" customHeight="1" x14ac:dyDescent="0.3">
      <c r="A126" s="34" t="s">
        <v>132</v>
      </c>
      <c r="B126" s="24">
        <v>1060512081</v>
      </c>
      <c r="C126" s="25">
        <v>21295469361</v>
      </c>
      <c r="D126" s="32"/>
      <c r="E126" s="47">
        <v>29149631611</v>
      </c>
      <c r="F126" s="33"/>
    </row>
    <row r="127" spans="1:6" ht="17.45" customHeight="1" x14ac:dyDescent="0.3">
      <c r="A127" s="34" t="s">
        <v>393</v>
      </c>
      <c r="B127" s="24" t="s">
        <v>133</v>
      </c>
      <c r="C127" s="25">
        <v>0</v>
      </c>
      <c r="D127" s="32">
        <v>0</v>
      </c>
      <c r="E127" s="47">
        <v>0</v>
      </c>
      <c r="F127" s="33">
        <v>0</v>
      </c>
    </row>
    <row r="128" spans="1:6" ht="18" customHeight="1" x14ac:dyDescent="0.3">
      <c r="A128" s="34" t="s">
        <v>134</v>
      </c>
      <c r="B128" s="24" t="s">
        <v>135</v>
      </c>
      <c r="C128" s="25">
        <v>0</v>
      </c>
      <c r="D128" s="32"/>
      <c r="E128" s="27">
        <v>0</v>
      </c>
      <c r="F128" s="33"/>
    </row>
    <row r="129" spans="1:6" ht="18" customHeight="1" x14ac:dyDescent="0.3">
      <c r="A129" s="34" t="s">
        <v>136</v>
      </c>
      <c r="B129" s="24">
        <v>1060512120</v>
      </c>
      <c r="C129" s="25">
        <v>0</v>
      </c>
      <c r="D129" s="32"/>
      <c r="E129" s="27">
        <v>0</v>
      </c>
      <c r="F129" s="33"/>
    </row>
    <row r="130" spans="1:6" ht="18" customHeight="1" x14ac:dyDescent="0.3">
      <c r="A130" s="48" t="s">
        <v>137</v>
      </c>
      <c r="B130" s="46" t="s">
        <v>138</v>
      </c>
      <c r="C130" s="25">
        <v>0</v>
      </c>
      <c r="D130" s="32"/>
      <c r="E130" s="27">
        <v>0</v>
      </c>
      <c r="F130" s="33"/>
    </row>
    <row r="131" spans="1:6" ht="18" customHeight="1" x14ac:dyDescent="0.3">
      <c r="A131" s="31" t="s">
        <v>139</v>
      </c>
      <c r="B131" s="24">
        <v>1060515000</v>
      </c>
      <c r="C131" s="25"/>
      <c r="D131" s="49">
        <f>SUM(C132:C133)</f>
        <v>0</v>
      </c>
      <c r="E131" s="27"/>
      <c r="F131" s="33">
        <v>0</v>
      </c>
    </row>
    <row r="132" spans="1:6" ht="18" customHeight="1" x14ac:dyDescent="0.3">
      <c r="A132" s="34" t="s">
        <v>140</v>
      </c>
      <c r="B132" s="24">
        <v>1060515040</v>
      </c>
      <c r="C132" s="25">
        <v>0</v>
      </c>
      <c r="D132" s="32"/>
      <c r="E132" s="27">
        <v>0</v>
      </c>
      <c r="F132" s="33"/>
    </row>
    <row r="133" spans="1:6" ht="18" customHeight="1" x14ac:dyDescent="0.3">
      <c r="A133" s="34" t="s">
        <v>41</v>
      </c>
      <c r="B133" s="24">
        <v>1060515080</v>
      </c>
      <c r="C133" s="25">
        <v>0</v>
      </c>
      <c r="D133" s="32"/>
      <c r="E133" s="27">
        <v>0</v>
      </c>
      <c r="F133" s="33"/>
    </row>
    <row r="134" spans="1:6" s="60" customFormat="1" ht="18" customHeight="1" x14ac:dyDescent="0.3">
      <c r="A134" s="58" t="s">
        <v>141</v>
      </c>
      <c r="B134" s="59">
        <v>1061000000</v>
      </c>
      <c r="C134" s="25"/>
      <c r="D134" s="45">
        <f>D135+D140+D144+D148+D158</f>
        <v>40042639798</v>
      </c>
      <c r="E134" s="27"/>
      <c r="F134" s="28">
        <v>64821577453</v>
      </c>
    </row>
    <row r="135" spans="1:6" ht="18" customHeight="1" x14ac:dyDescent="0.3">
      <c r="A135" s="31" t="s">
        <v>142</v>
      </c>
      <c r="B135" s="24"/>
      <c r="C135" s="25"/>
      <c r="D135" s="47">
        <f>SUM(C136:C139)</f>
        <v>13330896764</v>
      </c>
      <c r="E135" s="27"/>
      <c r="F135" s="33">
        <v>13686008776</v>
      </c>
    </row>
    <row r="136" spans="1:6" ht="18" customHeight="1" x14ac:dyDescent="0.3">
      <c r="A136" s="34" t="s">
        <v>143</v>
      </c>
      <c r="B136" s="24">
        <v>1061003001</v>
      </c>
      <c r="C136" s="25">
        <v>14589809431</v>
      </c>
      <c r="D136" s="32"/>
      <c r="E136" s="27">
        <v>15247490131</v>
      </c>
      <c r="F136" s="33"/>
    </row>
    <row r="137" spans="1:6" ht="18" customHeight="1" x14ac:dyDescent="0.3">
      <c r="A137" s="34" t="s">
        <v>47</v>
      </c>
      <c r="B137" s="24" t="s">
        <v>144</v>
      </c>
      <c r="C137" s="25">
        <v>-1258912667</v>
      </c>
      <c r="D137" s="32"/>
      <c r="E137" s="27">
        <v>-1561481355</v>
      </c>
      <c r="F137" s="33"/>
    </row>
    <row r="138" spans="1:6" ht="18" customHeight="1" x14ac:dyDescent="0.3">
      <c r="A138" s="34" t="s">
        <v>35</v>
      </c>
      <c r="B138" s="24" t="s">
        <v>145</v>
      </c>
      <c r="C138" s="25"/>
      <c r="D138" s="32"/>
      <c r="E138" s="27"/>
      <c r="F138" s="33"/>
    </row>
    <row r="139" spans="1:6" ht="18" customHeight="1" x14ac:dyDescent="0.3">
      <c r="A139" s="34" t="s">
        <v>146</v>
      </c>
      <c r="B139" s="24" t="s">
        <v>147</v>
      </c>
      <c r="C139" s="25"/>
      <c r="D139" s="32"/>
      <c r="E139" s="27"/>
      <c r="F139" s="33"/>
    </row>
    <row r="140" spans="1:6" ht="18" customHeight="1" x14ac:dyDescent="0.3">
      <c r="A140" s="31" t="s">
        <v>148</v>
      </c>
      <c r="B140" s="46"/>
      <c r="C140" s="25"/>
      <c r="D140" s="26">
        <f>SUM(C141:C143)</f>
        <v>18982959455</v>
      </c>
      <c r="E140" s="27"/>
      <c r="F140" s="28">
        <v>38658518049</v>
      </c>
    </row>
    <row r="141" spans="1:6" ht="18" customHeight="1" x14ac:dyDescent="0.3">
      <c r="A141" s="34" t="s">
        <v>149</v>
      </c>
      <c r="B141" s="24">
        <v>1061006001</v>
      </c>
      <c r="C141" s="25">
        <v>22040978951</v>
      </c>
      <c r="D141" s="32"/>
      <c r="E141" s="27">
        <v>41501895054</v>
      </c>
      <c r="F141" s="33"/>
    </row>
    <row r="142" spans="1:6" ht="18" customHeight="1" x14ac:dyDescent="0.3">
      <c r="A142" s="34" t="s">
        <v>150</v>
      </c>
      <c r="B142" s="24" t="s">
        <v>151</v>
      </c>
      <c r="C142" s="25">
        <v>174574346</v>
      </c>
      <c r="D142" s="32"/>
      <c r="E142" s="27">
        <v>389216837</v>
      </c>
      <c r="F142" s="33"/>
    </row>
    <row r="143" spans="1:6" ht="18" customHeight="1" x14ac:dyDescent="0.3">
      <c r="A143" s="34" t="s">
        <v>35</v>
      </c>
      <c r="B143" s="24" t="s">
        <v>152</v>
      </c>
      <c r="C143" s="25">
        <v>-3232593842</v>
      </c>
      <c r="D143" s="32"/>
      <c r="E143" s="27">
        <v>-3232593842</v>
      </c>
      <c r="F143" s="33"/>
    </row>
    <row r="144" spans="1:6" ht="18" customHeight="1" x14ac:dyDescent="0.3">
      <c r="A144" s="31" t="s">
        <v>153</v>
      </c>
      <c r="B144" s="24"/>
      <c r="C144" s="25"/>
      <c r="D144" s="32">
        <f>SUM(C145:C147)</f>
        <v>0</v>
      </c>
      <c r="E144" s="27"/>
      <c r="F144" s="33">
        <v>0</v>
      </c>
    </row>
    <row r="145" spans="1:6" ht="18" customHeight="1" x14ac:dyDescent="0.3">
      <c r="A145" s="34" t="s">
        <v>154</v>
      </c>
      <c r="B145" s="24">
        <v>1061009001</v>
      </c>
      <c r="C145" s="25">
        <v>0</v>
      </c>
      <c r="D145" s="32"/>
      <c r="E145" s="27">
        <v>0</v>
      </c>
      <c r="F145" s="33"/>
    </row>
    <row r="146" spans="1:6" ht="18" customHeight="1" x14ac:dyDescent="0.3">
      <c r="A146" s="34" t="s">
        <v>47</v>
      </c>
      <c r="B146" s="24" t="s">
        <v>155</v>
      </c>
      <c r="C146" s="25">
        <v>0</v>
      </c>
      <c r="D146" s="32"/>
      <c r="E146" s="27">
        <v>0</v>
      </c>
      <c r="F146" s="33"/>
    </row>
    <row r="147" spans="1:6" ht="18" customHeight="1" x14ac:dyDescent="0.3">
      <c r="A147" s="34" t="s">
        <v>35</v>
      </c>
      <c r="B147" s="24" t="s">
        <v>156</v>
      </c>
      <c r="C147" s="25">
        <v>0</v>
      </c>
      <c r="D147" s="32"/>
      <c r="E147" s="27">
        <v>0</v>
      </c>
      <c r="F147" s="33"/>
    </row>
    <row r="148" spans="1:6" ht="18" customHeight="1" x14ac:dyDescent="0.3">
      <c r="A148" s="31" t="s">
        <v>157</v>
      </c>
      <c r="B148" s="24">
        <v>1061012000</v>
      </c>
      <c r="C148" s="25"/>
      <c r="D148" s="32">
        <f>SUM(C151:C157)</f>
        <v>7728783579</v>
      </c>
      <c r="E148" s="27"/>
      <c r="F148" s="33">
        <v>12477050628</v>
      </c>
    </row>
    <row r="149" spans="1:6" ht="18" customHeight="1" x14ac:dyDescent="0.3">
      <c r="A149" s="34" t="s">
        <v>47</v>
      </c>
      <c r="B149" s="24"/>
      <c r="C149" s="25"/>
      <c r="D149" s="32"/>
      <c r="E149" s="27"/>
      <c r="F149" s="33"/>
    </row>
    <row r="150" spans="1:6" ht="18" customHeight="1" x14ac:dyDescent="0.3">
      <c r="A150" s="34" t="s">
        <v>35</v>
      </c>
      <c r="B150" s="24"/>
      <c r="C150" s="25"/>
      <c r="D150" s="26"/>
      <c r="E150" s="27"/>
      <c r="F150" s="28"/>
    </row>
    <row r="151" spans="1:6" ht="18" customHeight="1" x14ac:dyDescent="0.3">
      <c r="A151" s="34" t="s">
        <v>158</v>
      </c>
      <c r="B151" s="24">
        <v>1061012040</v>
      </c>
      <c r="C151" s="25">
        <v>6289000000</v>
      </c>
      <c r="D151" s="32"/>
      <c r="E151" s="27">
        <v>10018000000</v>
      </c>
      <c r="F151" s="33"/>
    </row>
    <row r="152" spans="1:6" ht="18" customHeight="1" x14ac:dyDescent="0.3">
      <c r="A152" s="34" t="s">
        <v>159</v>
      </c>
      <c r="B152" s="24">
        <v>1061012080</v>
      </c>
      <c r="C152" s="25">
        <v>2000910</v>
      </c>
      <c r="D152" s="32"/>
      <c r="E152" s="27">
        <v>1985239</v>
      </c>
      <c r="F152" s="33"/>
    </row>
    <row r="153" spans="1:6" ht="18" customHeight="1" x14ac:dyDescent="0.3">
      <c r="A153" s="34" t="s">
        <v>394</v>
      </c>
      <c r="B153" s="24">
        <v>1061012120</v>
      </c>
      <c r="C153" s="25">
        <v>1437782669</v>
      </c>
      <c r="D153" s="32"/>
      <c r="E153" s="27">
        <v>2457065389</v>
      </c>
      <c r="F153" s="33"/>
    </row>
    <row r="154" spans="1:6" ht="18" customHeight="1" x14ac:dyDescent="0.3">
      <c r="A154" s="34" t="s">
        <v>160</v>
      </c>
      <c r="B154" s="24" t="s">
        <v>161</v>
      </c>
      <c r="C154" s="25"/>
      <c r="D154" s="32"/>
      <c r="E154" s="27"/>
      <c r="F154" s="33"/>
    </row>
    <row r="155" spans="1:6" ht="18" customHeight="1" x14ac:dyDescent="0.3">
      <c r="A155" s="34" t="s">
        <v>162</v>
      </c>
      <c r="B155" s="24" t="s">
        <v>163</v>
      </c>
      <c r="C155" s="25"/>
      <c r="D155" s="32"/>
      <c r="E155" s="27"/>
      <c r="F155" s="33"/>
    </row>
    <row r="156" spans="1:6" ht="18" customHeight="1" x14ac:dyDescent="0.3">
      <c r="A156" s="34" t="s">
        <v>164</v>
      </c>
      <c r="B156" s="24">
        <v>1061012161</v>
      </c>
      <c r="C156" s="25"/>
      <c r="D156" s="32"/>
      <c r="E156" s="27"/>
      <c r="F156" s="33"/>
    </row>
    <row r="157" spans="1:6" ht="18" customHeight="1" x14ac:dyDescent="0.3">
      <c r="A157" s="34" t="s">
        <v>165</v>
      </c>
      <c r="B157" s="24" t="s">
        <v>166</v>
      </c>
      <c r="C157" s="25"/>
      <c r="D157" s="32">
        <v>0</v>
      </c>
      <c r="E157" s="27"/>
      <c r="F157" s="33">
        <v>0</v>
      </c>
    </row>
    <row r="158" spans="1:6" ht="18" customHeight="1" x14ac:dyDescent="0.3">
      <c r="A158" s="31" t="s">
        <v>167</v>
      </c>
      <c r="B158" s="24"/>
      <c r="C158" s="25"/>
      <c r="D158" s="32">
        <f>SUM(C159)</f>
        <v>0</v>
      </c>
      <c r="E158" s="27"/>
      <c r="F158" s="33">
        <v>0</v>
      </c>
    </row>
    <row r="159" spans="1:6" ht="18" customHeight="1" x14ac:dyDescent="0.3">
      <c r="A159" s="34" t="s">
        <v>168</v>
      </c>
      <c r="B159" s="24">
        <v>1061015000</v>
      </c>
      <c r="C159" s="25"/>
      <c r="D159" s="32"/>
      <c r="E159" s="27"/>
      <c r="F159" s="33"/>
    </row>
    <row r="160" spans="1:6" ht="18" customHeight="1" x14ac:dyDescent="0.3">
      <c r="A160" s="34" t="s">
        <v>35</v>
      </c>
      <c r="B160" s="24"/>
      <c r="C160" s="25"/>
      <c r="D160" s="32"/>
      <c r="E160" s="27"/>
      <c r="F160" s="33"/>
    </row>
    <row r="161" spans="1:6" ht="18" customHeight="1" x14ac:dyDescent="0.3">
      <c r="A161" s="23" t="s">
        <v>169</v>
      </c>
      <c r="B161" s="24">
        <v>1061500000</v>
      </c>
      <c r="C161" s="25"/>
      <c r="D161" s="26">
        <f>D162+D165+D169+D173+D177+D181+D185+D189+D193+D197+D202</f>
        <v>159344780328</v>
      </c>
      <c r="E161" s="27"/>
      <c r="F161" s="37">
        <v>152575261621</v>
      </c>
    </row>
    <row r="162" spans="1:6" ht="18" customHeight="1" x14ac:dyDescent="0.3">
      <c r="A162" s="31" t="s">
        <v>170</v>
      </c>
      <c r="B162" s="24">
        <v>1061503001</v>
      </c>
      <c r="C162" s="25">
        <v>84192747054</v>
      </c>
      <c r="D162" s="32">
        <f>SUM(C162:C164)</f>
        <v>78816754747</v>
      </c>
      <c r="E162" s="27">
        <v>85281199567</v>
      </c>
      <c r="F162" s="33">
        <v>70151225852</v>
      </c>
    </row>
    <row r="163" spans="1:6" ht="18" customHeight="1" x14ac:dyDescent="0.3">
      <c r="A163" s="34" t="s">
        <v>15</v>
      </c>
      <c r="B163" s="24" t="s">
        <v>171</v>
      </c>
      <c r="C163" s="25"/>
      <c r="D163" s="32"/>
      <c r="E163" s="27"/>
      <c r="F163" s="33"/>
    </row>
    <row r="164" spans="1:6" ht="18" customHeight="1" x14ac:dyDescent="0.3">
      <c r="A164" s="34" t="s">
        <v>172</v>
      </c>
      <c r="B164" s="24" t="s">
        <v>173</v>
      </c>
      <c r="C164" s="25">
        <v>-5375992307</v>
      </c>
      <c r="D164" s="32"/>
      <c r="E164" s="27">
        <v>-15129973715</v>
      </c>
      <c r="F164" s="33"/>
    </row>
    <row r="165" spans="1:6" ht="18" customHeight="1" x14ac:dyDescent="0.3">
      <c r="A165" s="31" t="s">
        <v>174</v>
      </c>
      <c r="B165" s="24">
        <v>1061506001</v>
      </c>
      <c r="C165" s="25">
        <v>86024876342</v>
      </c>
      <c r="D165" s="32">
        <f>SUM(C165:C168)</f>
        <v>51638632484</v>
      </c>
      <c r="E165" s="27">
        <v>86024876342</v>
      </c>
      <c r="F165" s="33">
        <v>54304654326</v>
      </c>
    </row>
    <row r="166" spans="1:6" ht="18" customHeight="1" x14ac:dyDescent="0.3">
      <c r="A166" s="34" t="s">
        <v>15</v>
      </c>
      <c r="B166" s="24" t="s">
        <v>175</v>
      </c>
      <c r="C166" s="25">
        <v>-2155405684</v>
      </c>
      <c r="D166" s="32"/>
      <c r="E166" s="27">
        <v>-2238264677</v>
      </c>
      <c r="F166" s="33"/>
    </row>
    <row r="167" spans="1:6" ht="18" customHeight="1" x14ac:dyDescent="0.3">
      <c r="A167" s="34" t="s">
        <v>176</v>
      </c>
      <c r="B167" s="24" t="s">
        <v>177</v>
      </c>
      <c r="C167" s="25">
        <v>-32230838174</v>
      </c>
      <c r="D167" s="32"/>
      <c r="E167" s="27">
        <v>-29481957339</v>
      </c>
      <c r="F167" s="33"/>
    </row>
    <row r="168" spans="1:6" ht="18" customHeight="1" x14ac:dyDescent="0.3">
      <c r="A168" s="34" t="s">
        <v>172</v>
      </c>
      <c r="B168" s="24" t="s">
        <v>178</v>
      </c>
      <c r="C168" s="25">
        <v>0</v>
      </c>
      <c r="D168" s="32"/>
      <c r="E168" s="27">
        <v>0</v>
      </c>
      <c r="F168" s="33"/>
    </row>
    <row r="169" spans="1:6" ht="18" customHeight="1" x14ac:dyDescent="0.3">
      <c r="A169" s="31" t="s">
        <v>179</v>
      </c>
      <c r="B169" s="24">
        <v>1061509001</v>
      </c>
      <c r="C169" s="25">
        <v>27154623049</v>
      </c>
      <c r="D169" s="32">
        <f>SUM(C169:C172)</f>
        <v>11381669955</v>
      </c>
      <c r="E169" s="27">
        <v>29960960976</v>
      </c>
      <c r="F169" s="33">
        <v>12286977100</v>
      </c>
    </row>
    <row r="170" spans="1:6" ht="18" customHeight="1" x14ac:dyDescent="0.3">
      <c r="A170" s="34" t="s">
        <v>15</v>
      </c>
      <c r="B170" s="24" t="s">
        <v>180</v>
      </c>
      <c r="C170" s="25">
        <v>-1775759458</v>
      </c>
      <c r="D170" s="32"/>
      <c r="E170" s="27">
        <v>-4309962226</v>
      </c>
      <c r="F170" s="33"/>
    </row>
    <row r="171" spans="1:6" ht="18" customHeight="1" x14ac:dyDescent="0.3">
      <c r="A171" s="34" t="s">
        <v>176</v>
      </c>
      <c r="B171" s="24" t="s">
        <v>181</v>
      </c>
      <c r="C171" s="25">
        <v>-13997193636</v>
      </c>
      <c r="D171" s="32"/>
      <c r="E171" s="27">
        <v>-13364021650</v>
      </c>
      <c r="F171" s="33"/>
    </row>
    <row r="172" spans="1:6" ht="18" customHeight="1" x14ac:dyDescent="0.3">
      <c r="A172" s="34" t="s">
        <v>172</v>
      </c>
      <c r="B172" s="24" t="s">
        <v>182</v>
      </c>
      <c r="C172" s="25">
        <v>0</v>
      </c>
      <c r="D172" s="32"/>
      <c r="E172" s="27">
        <v>0</v>
      </c>
      <c r="F172" s="33"/>
    </row>
    <row r="173" spans="1:6" ht="18" customHeight="1" x14ac:dyDescent="0.3">
      <c r="A173" s="31" t="s">
        <v>183</v>
      </c>
      <c r="B173" s="24">
        <v>1061512001</v>
      </c>
      <c r="C173" s="25">
        <v>27636145990</v>
      </c>
      <c r="D173" s="32">
        <f>SUM(C173:C176)</f>
        <v>250393700</v>
      </c>
      <c r="E173" s="27">
        <v>27580005081</v>
      </c>
      <c r="F173" s="33">
        <v>309581894</v>
      </c>
    </row>
    <row r="174" spans="1:6" ht="18" customHeight="1" x14ac:dyDescent="0.3">
      <c r="A174" s="34" t="s">
        <v>15</v>
      </c>
      <c r="B174" s="24" t="s">
        <v>184</v>
      </c>
      <c r="C174" s="25">
        <v>-28</v>
      </c>
      <c r="D174" s="32"/>
      <c r="E174" s="27">
        <v>-28</v>
      </c>
      <c r="F174" s="33"/>
    </row>
    <row r="175" spans="1:6" ht="18" customHeight="1" x14ac:dyDescent="0.3">
      <c r="A175" s="34" t="s">
        <v>176</v>
      </c>
      <c r="B175" s="24" t="s">
        <v>185</v>
      </c>
      <c r="C175" s="25">
        <v>-27385752262</v>
      </c>
      <c r="D175" s="32"/>
      <c r="E175" s="27">
        <v>-27270423159</v>
      </c>
      <c r="F175" s="33"/>
    </row>
    <row r="176" spans="1:6" ht="18" customHeight="1" x14ac:dyDescent="0.3">
      <c r="A176" s="34" t="s">
        <v>172</v>
      </c>
      <c r="B176" s="24" t="s">
        <v>186</v>
      </c>
      <c r="C176" s="25">
        <v>0</v>
      </c>
      <c r="D176" s="32"/>
      <c r="E176" s="27">
        <v>0</v>
      </c>
      <c r="F176" s="33"/>
    </row>
    <row r="177" spans="1:6" ht="18" customHeight="1" x14ac:dyDescent="0.3">
      <c r="A177" s="31" t="s">
        <v>187</v>
      </c>
      <c r="B177" s="24">
        <v>1061515001</v>
      </c>
      <c r="C177" s="25">
        <v>2764929952</v>
      </c>
      <c r="D177" s="32">
        <f>SUM(C177:C180)</f>
        <v>154365298</v>
      </c>
      <c r="E177" s="27">
        <v>2780280569</v>
      </c>
      <c r="F177" s="33">
        <v>207076956</v>
      </c>
    </row>
    <row r="178" spans="1:6" ht="18" customHeight="1" x14ac:dyDescent="0.3">
      <c r="A178" s="34" t="s">
        <v>15</v>
      </c>
      <c r="B178" s="24"/>
      <c r="C178" s="25">
        <v>-49176851</v>
      </c>
      <c r="D178" s="32"/>
      <c r="E178" s="27">
        <v>-72024407</v>
      </c>
      <c r="F178" s="33"/>
    </row>
    <row r="179" spans="1:6" ht="18" customHeight="1" x14ac:dyDescent="0.3">
      <c r="A179" s="34" t="s">
        <v>176</v>
      </c>
      <c r="B179" s="24" t="s">
        <v>188</v>
      </c>
      <c r="C179" s="25">
        <v>-2561387803</v>
      </c>
      <c r="D179" s="32"/>
      <c r="E179" s="27">
        <v>-2501179206</v>
      </c>
      <c r="F179" s="33"/>
    </row>
    <row r="180" spans="1:6" ht="18" customHeight="1" x14ac:dyDescent="0.3">
      <c r="A180" s="61" t="s">
        <v>172</v>
      </c>
      <c r="B180" s="62" t="s">
        <v>189</v>
      </c>
      <c r="C180" s="25">
        <v>0</v>
      </c>
      <c r="D180" s="51"/>
      <c r="E180" s="47">
        <v>0</v>
      </c>
      <c r="F180" s="33"/>
    </row>
    <row r="181" spans="1:6" ht="18" customHeight="1" x14ac:dyDescent="0.3">
      <c r="A181" s="31" t="s">
        <v>190</v>
      </c>
      <c r="B181" s="24">
        <v>1061518001</v>
      </c>
      <c r="C181" s="25">
        <v>31616272027</v>
      </c>
      <c r="D181" s="32">
        <f>SUM(C181:C184)</f>
        <v>2804240437</v>
      </c>
      <c r="E181" s="27">
        <v>27160800449</v>
      </c>
      <c r="F181" s="33">
        <v>4018879101</v>
      </c>
    </row>
    <row r="182" spans="1:6" ht="18" customHeight="1" x14ac:dyDescent="0.3">
      <c r="A182" s="34" t="s">
        <v>15</v>
      </c>
      <c r="B182" s="24" t="s">
        <v>191</v>
      </c>
      <c r="C182" s="25">
        <v>-3478975023</v>
      </c>
      <c r="D182" s="32"/>
      <c r="E182" s="27">
        <v>-1672114933</v>
      </c>
      <c r="F182" s="33"/>
    </row>
    <row r="183" spans="1:6" ht="18" customHeight="1" x14ac:dyDescent="0.3">
      <c r="A183" s="48" t="s">
        <v>176</v>
      </c>
      <c r="B183" s="24" t="s">
        <v>192</v>
      </c>
      <c r="C183" s="25">
        <v>-25333056567</v>
      </c>
      <c r="D183" s="32"/>
      <c r="E183" s="27">
        <v>-21469806415</v>
      </c>
      <c r="F183" s="33"/>
    </row>
    <row r="184" spans="1:6" ht="18" customHeight="1" x14ac:dyDescent="0.3">
      <c r="A184" s="34" t="s">
        <v>172</v>
      </c>
      <c r="B184" s="24" t="s">
        <v>193</v>
      </c>
      <c r="C184" s="25">
        <v>0</v>
      </c>
      <c r="D184" s="32"/>
      <c r="E184" s="27">
        <v>0</v>
      </c>
      <c r="F184" s="33"/>
    </row>
    <row r="185" spans="1:6" ht="18" customHeight="1" x14ac:dyDescent="0.3">
      <c r="A185" s="31" t="s">
        <v>194</v>
      </c>
      <c r="B185" s="24">
        <v>1061521001</v>
      </c>
      <c r="C185" s="25">
        <v>6302727</v>
      </c>
      <c r="D185" s="32">
        <f>SUM(C185:C188)</f>
        <v>3000</v>
      </c>
      <c r="E185" s="27">
        <v>6302727</v>
      </c>
      <c r="F185" s="33">
        <v>3000</v>
      </c>
    </row>
    <row r="186" spans="1:6" ht="18" customHeight="1" x14ac:dyDescent="0.3">
      <c r="A186" s="34" t="s">
        <v>15</v>
      </c>
      <c r="B186" s="24" t="s">
        <v>195</v>
      </c>
      <c r="C186" s="25">
        <v>-54167</v>
      </c>
      <c r="D186" s="32"/>
      <c r="E186" s="27">
        <v>-184167</v>
      </c>
      <c r="F186" s="33"/>
    </row>
    <row r="187" spans="1:6" ht="18" customHeight="1" x14ac:dyDescent="0.3">
      <c r="A187" s="34" t="s">
        <v>176</v>
      </c>
      <c r="B187" s="24" t="s">
        <v>196</v>
      </c>
      <c r="C187" s="25">
        <v>-6245560</v>
      </c>
      <c r="D187" s="32"/>
      <c r="E187" s="27">
        <v>-6115560</v>
      </c>
      <c r="F187" s="33"/>
    </row>
    <row r="188" spans="1:6" ht="18" customHeight="1" x14ac:dyDescent="0.3">
      <c r="A188" s="34" t="s">
        <v>172</v>
      </c>
      <c r="B188" s="24" t="s">
        <v>197</v>
      </c>
      <c r="C188" s="25">
        <v>0</v>
      </c>
      <c r="D188" s="32"/>
      <c r="E188" s="27">
        <v>0</v>
      </c>
      <c r="F188" s="33"/>
    </row>
    <row r="189" spans="1:6" ht="18" customHeight="1" x14ac:dyDescent="0.3">
      <c r="A189" s="31" t="s">
        <v>198</v>
      </c>
      <c r="B189" s="24">
        <v>1061524001</v>
      </c>
      <c r="C189" s="25">
        <v>9472153799</v>
      </c>
      <c r="D189" s="32">
        <f>SUM(C189:C190)</f>
        <v>9439117474</v>
      </c>
      <c r="E189" s="27">
        <v>9523039761</v>
      </c>
      <c r="F189" s="33">
        <v>9490003436</v>
      </c>
    </row>
    <row r="190" spans="1:6" ht="18" customHeight="1" x14ac:dyDescent="0.3">
      <c r="A190" s="34" t="s">
        <v>15</v>
      </c>
      <c r="B190" s="24" t="s">
        <v>199</v>
      </c>
      <c r="C190" s="25">
        <v>-33036325</v>
      </c>
      <c r="D190" s="32"/>
      <c r="E190" s="27">
        <v>-33036325</v>
      </c>
      <c r="F190" s="33"/>
    </row>
    <row r="191" spans="1:6" ht="18" customHeight="1" x14ac:dyDescent="0.3">
      <c r="A191" s="34" t="s">
        <v>176</v>
      </c>
      <c r="B191" s="24"/>
      <c r="C191" s="25"/>
      <c r="D191" s="32"/>
      <c r="E191" s="27"/>
      <c r="F191" s="33"/>
    </row>
    <row r="192" spans="1:6" ht="18" customHeight="1" x14ac:dyDescent="0.3">
      <c r="A192" s="34" t="s">
        <v>172</v>
      </c>
      <c r="B192" s="24"/>
      <c r="C192" s="25"/>
      <c r="D192" s="49"/>
      <c r="E192" s="27"/>
      <c r="F192" s="33"/>
    </row>
    <row r="193" spans="1:6" ht="18" customHeight="1" x14ac:dyDescent="0.3">
      <c r="A193" s="31" t="s">
        <v>200</v>
      </c>
      <c r="B193" s="46">
        <v>1061527001</v>
      </c>
      <c r="C193" s="25">
        <v>20643156</v>
      </c>
      <c r="D193" s="32">
        <f>SUM(C193:C196)</f>
        <v>20643156</v>
      </c>
      <c r="E193" s="47">
        <v>1806859956</v>
      </c>
      <c r="F193" s="33">
        <v>1806859956</v>
      </c>
    </row>
    <row r="194" spans="1:6" ht="18" customHeight="1" x14ac:dyDescent="0.3">
      <c r="A194" s="48" t="s">
        <v>15</v>
      </c>
      <c r="B194" s="24" t="s">
        <v>201</v>
      </c>
      <c r="C194" s="25">
        <v>0</v>
      </c>
      <c r="D194" s="49"/>
      <c r="E194" s="27">
        <v>0</v>
      </c>
      <c r="F194" s="33"/>
    </row>
    <row r="195" spans="1:6" ht="18" customHeight="1" x14ac:dyDescent="0.3">
      <c r="A195" s="34" t="s">
        <v>176</v>
      </c>
      <c r="B195" s="24"/>
      <c r="C195" s="25"/>
      <c r="D195" s="32"/>
      <c r="E195" s="27"/>
      <c r="F195" s="33"/>
    </row>
    <row r="196" spans="1:6" ht="18" customHeight="1" x14ac:dyDescent="0.3">
      <c r="A196" s="34" t="s">
        <v>172</v>
      </c>
      <c r="B196" s="24" t="s">
        <v>202</v>
      </c>
      <c r="C196" s="25">
        <v>0</v>
      </c>
      <c r="D196" s="32"/>
      <c r="E196" s="27">
        <v>0</v>
      </c>
      <c r="F196" s="33"/>
    </row>
    <row r="197" spans="1:6" ht="18" customHeight="1" x14ac:dyDescent="0.3">
      <c r="A197" s="31" t="s">
        <v>203</v>
      </c>
      <c r="B197" s="24">
        <v>1061530000</v>
      </c>
      <c r="C197" s="25">
        <v>0</v>
      </c>
      <c r="D197" s="32">
        <f>SUM(C197:C201)</f>
        <v>0</v>
      </c>
      <c r="E197" s="27">
        <v>0</v>
      </c>
      <c r="F197" s="33">
        <v>0</v>
      </c>
    </row>
    <row r="198" spans="1:6" ht="18" customHeight="1" x14ac:dyDescent="0.3">
      <c r="A198" s="34" t="s">
        <v>204</v>
      </c>
      <c r="B198" s="24">
        <v>1061530040</v>
      </c>
      <c r="C198" s="25">
        <v>0</v>
      </c>
      <c r="D198" s="32"/>
      <c r="E198" s="27">
        <v>0</v>
      </c>
      <c r="F198" s="33"/>
    </row>
    <row r="199" spans="1:6" ht="18" customHeight="1" x14ac:dyDescent="0.3">
      <c r="A199" s="34" t="s">
        <v>15</v>
      </c>
      <c r="B199" s="24"/>
      <c r="C199" s="25"/>
      <c r="D199" s="32"/>
      <c r="E199" s="27"/>
      <c r="F199" s="33"/>
    </row>
    <row r="200" spans="1:6" ht="18" customHeight="1" x14ac:dyDescent="0.3">
      <c r="A200" s="34" t="s">
        <v>176</v>
      </c>
      <c r="B200" s="24" t="s">
        <v>205</v>
      </c>
      <c r="C200" s="25">
        <v>0</v>
      </c>
      <c r="D200" s="32"/>
      <c r="E200" s="27">
        <v>0</v>
      </c>
      <c r="F200" s="33"/>
    </row>
    <row r="201" spans="1:6" ht="18" customHeight="1" x14ac:dyDescent="0.3">
      <c r="A201" s="34" t="s">
        <v>172</v>
      </c>
      <c r="B201" s="24" t="s">
        <v>206</v>
      </c>
      <c r="C201" s="25">
        <v>0</v>
      </c>
      <c r="D201" s="32"/>
      <c r="E201" s="27">
        <v>0</v>
      </c>
      <c r="F201" s="33"/>
    </row>
    <row r="202" spans="1:6" ht="18" customHeight="1" x14ac:dyDescent="0.3">
      <c r="A202" s="31" t="s">
        <v>207</v>
      </c>
      <c r="B202" s="24" t="s">
        <v>208</v>
      </c>
      <c r="C202" s="25">
        <v>8998480715</v>
      </c>
      <c r="D202" s="32">
        <f>SUM(C202:C204)</f>
        <v>4838960077</v>
      </c>
      <c r="E202" s="27">
        <v>0</v>
      </c>
      <c r="F202" s="33">
        <v>0</v>
      </c>
    </row>
    <row r="203" spans="1:6" ht="18" customHeight="1" x14ac:dyDescent="0.3">
      <c r="A203" s="34" t="s">
        <v>15</v>
      </c>
      <c r="B203" s="24" t="s">
        <v>209</v>
      </c>
      <c r="C203" s="25"/>
      <c r="D203" s="32"/>
      <c r="E203" s="27">
        <v>0</v>
      </c>
      <c r="F203" s="43"/>
    </row>
    <row r="204" spans="1:6" ht="18" customHeight="1" x14ac:dyDescent="0.3">
      <c r="A204" s="34" t="s">
        <v>176</v>
      </c>
      <c r="B204" s="24" t="s">
        <v>210</v>
      </c>
      <c r="C204" s="25">
        <v>-4159520638</v>
      </c>
      <c r="D204" s="32"/>
      <c r="E204" s="27">
        <v>0</v>
      </c>
      <c r="F204" s="43"/>
    </row>
    <row r="205" spans="1:6" ht="18" customHeight="1" x14ac:dyDescent="0.3">
      <c r="A205" s="23" t="s">
        <v>211</v>
      </c>
      <c r="B205" s="24">
        <v>1062000000</v>
      </c>
      <c r="C205" s="25"/>
      <c r="D205" s="47">
        <f>D206</f>
        <v>51952028396</v>
      </c>
      <c r="E205" s="27"/>
      <c r="F205" s="33">
        <v>62087283451</v>
      </c>
    </row>
    <row r="206" spans="1:6" ht="18" customHeight="1" x14ac:dyDescent="0.3">
      <c r="A206" s="31" t="s">
        <v>212</v>
      </c>
      <c r="B206" s="24"/>
      <c r="C206" s="25"/>
      <c r="D206" s="32">
        <f>SUM(C210:C216)</f>
        <v>51952028396</v>
      </c>
      <c r="E206" s="27"/>
      <c r="F206" s="33">
        <v>62087283451</v>
      </c>
    </row>
    <row r="207" spans="1:6" ht="18" customHeight="1" x14ac:dyDescent="0.3">
      <c r="A207" s="34" t="s">
        <v>15</v>
      </c>
      <c r="B207" s="24"/>
      <c r="C207" s="25"/>
      <c r="D207" s="32"/>
      <c r="E207" s="27"/>
      <c r="F207" s="33"/>
    </row>
    <row r="208" spans="1:6" ht="18" customHeight="1" x14ac:dyDescent="0.3">
      <c r="A208" s="34" t="s">
        <v>176</v>
      </c>
      <c r="B208" s="24"/>
      <c r="C208" s="25"/>
      <c r="D208" s="26"/>
      <c r="E208" s="27"/>
      <c r="F208" s="28"/>
    </row>
    <row r="209" spans="1:6" ht="18" customHeight="1" x14ac:dyDescent="0.3">
      <c r="A209" s="34" t="s">
        <v>172</v>
      </c>
      <c r="B209" s="24"/>
      <c r="C209" s="25"/>
      <c r="D209" s="32"/>
      <c r="E209" s="27"/>
      <c r="F209" s="33"/>
    </row>
    <row r="210" spans="1:6" ht="18" customHeight="1" x14ac:dyDescent="0.3">
      <c r="A210" s="34" t="s">
        <v>213</v>
      </c>
      <c r="B210" s="24">
        <v>1062003001</v>
      </c>
      <c r="C210" s="25">
        <v>52756211087</v>
      </c>
      <c r="D210" s="32"/>
      <c r="E210" s="27">
        <v>52756211087</v>
      </c>
      <c r="F210" s="33"/>
    </row>
    <row r="211" spans="1:6" ht="18" customHeight="1" x14ac:dyDescent="0.3">
      <c r="A211" s="34" t="s">
        <v>160</v>
      </c>
      <c r="B211" s="24" t="s">
        <v>214</v>
      </c>
      <c r="C211" s="25">
        <v>0</v>
      </c>
      <c r="D211" s="32"/>
      <c r="E211" s="27">
        <v>0</v>
      </c>
      <c r="F211" s="33"/>
    </row>
    <row r="212" spans="1:6" ht="18" customHeight="1" x14ac:dyDescent="0.3">
      <c r="A212" s="34" t="s">
        <v>215</v>
      </c>
      <c r="B212" s="24" t="s">
        <v>216</v>
      </c>
      <c r="C212" s="25">
        <v>-9753981408</v>
      </c>
      <c r="D212" s="32"/>
      <c r="E212" s="27">
        <v>0</v>
      </c>
      <c r="F212" s="33"/>
    </row>
    <row r="213" spans="1:6" ht="18" customHeight="1" x14ac:dyDescent="0.3">
      <c r="A213" s="34" t="s">
        <v>217</v>
      </c>
      <c r="B213" s="24">
        <v>1062006001</v>
      </c>
      <c r="C213" s="25">
        <v>26428148505</v>
      </c>
      <c r="D213" s="32"/>
      <c r="E213" s="27">
        <v>26428148505</v>
      </c>
      <c r="F213" s="33"/>
    </row>
    <row r="214" spans="1:6" ht="18" customHeight="1" x14ac:dyDescent="0.3">
      <c r="A214" s="34" t="s">
        <v>160</v>
      </c>
      <c r="B214" s="24" t="s">
        <v>218</v>
      </c>
      <c r="C214" s="25">
        <v>-5156746994</v>
      </c>
      <c r="D214" s="32"/>
      <c r="E214" s="27">
        <v>-5353702198</v>
      </c>
      <c r="F214" s="33"/>
    </row>
    <row r="215" spans="1:6" ht="18" customHeight="1" x14ac:dyDescent="0.3">
      <c r="A215" s="34" t="s">
        <v>219</v>
      </c>
      <c r="B215" s="24" t="s">
        <v>220</v>
      </c>
      <c r="C215" s="25">
        <v>-12321602794</v>
      </c>
      <c r="D215" s="32"/>
      <c r="E215" s="27">
        <v>-11743373943</v>
      </c>
      <c r="F215" s="33"/>
    </row>
    <row r="216" spans="1:6" ht="18" customHeight="1" x14ac:dyDescent="0.3">
      <c r="A216" s="34" t="s">
        <v>221</v>
      </c>
      <c r="B216" s="24" t="s">
        <v>222</v>
      </c>
      <c r="C216" s="25">
        <v>0</v>
      </c>
      <c r="D216" s="32"/>
      <c r="E216" s="27">
        <v>0</v>
      </c>
      <c r="F216" s="33"/>
    </row>
    <row r="217" spans="1:6" ht="18" customHeight="1" x14ac:dyDescent="0.3">
      <c r="A217" s="23" t="s">
        <v>223</v>
      </c>
      <c r="B217" s="24">
        <v>1062500000</v>
      </c>
      <c r="C217" s="25"/>
      <c r="D217" s="26">
        <f>D218</f>
        <v>0</v>
      </c>
      <c r="E217" s="27"/>
      <c r="F217" s="28">
        <v>0</v>
      </c>
    </row>
    <row r="218" spans="1:6" ht="18" customHeight="1" x14ac:dyDescent="0.3">
      <c r="A218" s="31" t="s">
        <v>224</v>
      </c>
      <c r="B218" s="24">
        <v>1062503000</v>
      </c>
      <c r="C218" s="25">
        <v>0</v>
      </c>
      <c r="D218" s="32">
        <f>C218</f>
        <v>0</v>
      </c>
      <c r="E218" s="27">
        <v>0</v>
      </c>
      <c r="F218" s="33">
        <v>0</v>
      </c>
    </row>
    <row r="219" spans="1:6" ht="18" customHeight="1" x14ac:dyDescent="0.3">
      <c r="A219" s="23" t="s">
        <v>225</v>
      </c>
      <c r="B219" s="24">
        <v>1063000000</v>
      </c>
      <c r="C219" s="25"/>
      <c r="D219" s="26">
        <f>D220+D224+D229+D234+D238+D243+D245+D251</f>
        <v>28639610339</v>
      </c>
      <c r="E219" s="27"/>
      <c r="F219" s="28">
        <v>28886794798</v>
      </c>
    </row>
    <row r="220" spans="1:6" ht="18" customHeight="1" x14ac:dyDescent="0.3">
      <c r="A220" s="31" t="s">
        <v>226</v>
      </c>
      <c r="B220" s="24"/>
      <c r="C220" s="25"/>
      <c r="D220" s="32">
        <f>SUM(C221:C223)</f>
        <v>1847204025</v>
      </c>
      <c r="E220" s="27"/>
      <c r="F220" s="33">
        <v>104125726</v>
      </c>
    </row>
    <row r="221" spans="1:6" ht="18" customHeight="1" x14ac:dyDescent="0.3">
      <c r="A221" s="34" t="s">
        <v>227</v>
      </c>
      <c r="B221" s="24">
        <v>1063003001</v>
      </c>
      <c r="C221" s="25">
        <v>9041121940</v>
      </c>
      <c r="D221" s="32"/>
      <c r="E221" s="27">
        <v>7121739328</v>
      </c>
      <c r="F221" s="33"/>
    </row>
    <row r="222" spans="1:6" ht="18" customHeight="1" x14ac:dyDescent="0.3">
      <c r="A222" s="34" t="s">
        <v>15</v>
      </c>
      <c r="B222" s="63" t="s">
        <v>228</v>
      </c>
      <c r="C222" s="25">
        <v>-44698890</v>
      </c>
      <c r="D222" s="32"/>
      <c r="E222" s="27">
        <v>-3176632</v>
      </c>
      <c r="F222" s="33"/>
    </row>
    <row r="223" spans="1:6" ht="18" customHeight="1" x14ac:dyDescent="0.3">
      <c r="A223" s="34" t="s">
        <v>229</v>
      </c>
      <c r="B223" s="24" t="s">
        <v>230</v>
      </c>
      <c r="C223" s="25">
        <v>-7149219025</v>
      </c>
      <c r="D223" s="32"/>
      <c r="E223" s="27">
        <v>-7014436970</v>
      </c>
      <c r="F223" s="33"/>
    </row>
    <row r="224" spans="1:6" ht="18" customHeight="1" x14ac:dyDescent="0.3">
      <c r="A224" s="31" t="s">
        <v>231</v>
      </c>
      <c r="B224" s="24">
        <v>1063006000</v>
      </c>
      <c r="C224" s="25"/>
      <c r="D224" s="32">
        <f>SUM(C225:C228)</f>
        <v>2311889</v>
      </c>
      <c r="E224" s="27"/>
      <c r="F224" s="33">
        <v>9263796</v>
      </c>
    </row>
    <row r="225" spans="1:6" ht="18" customHeight="1" x14ac:dyDescent="0.3">
      <c r="A225" s="34" t="s">
        <v>232</v>
      </c>
      <c r="B225" s="24">
        <v>1063006040</v>
      </c>
      <c r="C225" s="25">
        <v>150699942</v>
      </c>
      <c r="D225" s="32"/>
      <c r="E225" s="27">
        <v>150699942</v>
      </c>
      <c r="F225" s="33"/>
    </row>
    <row r="226" spans="1:6" ht="18" customHeight="1" x14ac:dyDescent="0.3">
      <c r="A226" s="34" t="s">
        <v>15</v>
      </c>
      <c r="B226" s="24"/>
      <c r="C226" s="25">
        <v>-5060000</v>
      </c>
      <c r="D226" s="32"/>
      <c r="E226" s="27">
        <v>-7700000</v>
      </c>
      <c r="F226" s="33"/>
    </row>
    <row r="227" spans="1:6" ht="18" customHeight="1" x14ac:dyDescent="0.3">
      <c r="A227" s="34" t="s">
        <v>395</v>
      </c>
      <c r="B227" s="24"/>
      <c r="C227" s="25">
        <v>-143328053</v>
      </c>
      <c r="D227" s="32"/>
      <c r="E227" s="27">
        <v>-133736146</v>
      </c>
      <c r="F227" s="33"/>
    </row>
    <row r="228" spans="1:6" ht="18" customHeight="1" x14ac:dyDescent="0.3">
      <c r="A228" s="34" t="s">
        <v>234</v>
      </c>
      <c r="B228" s="24">
        <v>1063006080</v>
      </c>
      <c r="C228" s="25">
        <v>0</v>
      </c>
      <c r="D228" s="32"/>
      <c r="E228" s="27">
        <v>0</v>
      </c>
      <c r="F228" s="33"/>
    </row>
    <row r="229" spans="1:6" ht="18" customHeight="1" x14ac:dyDescent="0.3">
      <c r="A229" s="31" t="s">
        <v>235</v>
      </c>
      <c r="B229" s="24"/>
      <c r="C229" s="25"/>
      <c r="D229" s="32">
        <f>D230</f>
        <v>0</v>
      </c>
      <c r="E229" s="27"/>
      <c r="F229" s="33">
        <v>0</v>
      </c>
    </row>
    <row r="230" spans="1:6" ht="18" customHeight="1" x14ac:dyDescent="0.3">
      <c r="A230" s="34" t="s">
        <v>236</v>
      </c>
      <c r="B230" s="24">
        <v>1063009000</v>
      </c>
      <c r="C230" s="25">
        <v>0</v>
      </c>
      <c r="D230" s="32">
        <f>C230</f>
        <v>0</v>
      </c>
      <c r="E230" s="27">
        <v>0</v>
      </c>
      <c r="F230" s="33">
        <v>0</v>
      </c>
    </row>
    <row r="231" spans="1:6" ht="18" customHeight="1" x14ac:dyDescent="0.3">
      <c r="A231" s="34" t="s">
        <v>15</v>
      </c>
      <c r="B231" s="24"/>
      <c r="C231" s="25"/>
      <c r="D231" s="32"/>
      <c r="E231" s="27"/>
      <c r="F231" s="33"/>
    </row>
    <row r="232" spans="1:6" ht="18" customHeight="1" x14ac:dyDescent="0.3">
      <c r="A232" s="34" t="s">
        <v>233</v>
      </c>
      <c r="B232" s="24"/>
      <c r="C232" s="25"/>
      <c r="D232" s="32"/>
      <c r="E232" s="27"/>
      <c r="F232" s="33"/>
    </row>
    <row r="233" spans="1:6" ht="18" customHeight="1" x14ac:dyDescent="0.3">
      <c r="A233" s="34" t="s">
        <v>172</v>
      </c>
      <c r="B233" s="24"/>
      <c r="C233" s="25"/>
      <c r="D233" s="32"/>
      <c r="E233" s="27"/>
      <c r="F233" s="33"/>
    </row>
    <row r="234" spans="1:6" ht="18" customHeight="1" x14ac:dyDescent="0.3">
      <c r="A234" s="31" t="s">
        <v>237</v>
      </c>
      <c r="B234" s="24"/>
      <c r="C234" s="25"/>
      <c r="D234" s="32">
        <f>SUM(C235:C237)</f>
        <v>26012126215</v>
      </c>
      <c r="E234" s="27"/>
      <c r="F234" s="33">
        <v>27995437066</v>
      </c>
    </row>
    <row r="235" spans="1:6" s="60" customFormat="1" ht="18" customHeight="1" x14ac:dyDescent="0.3">
      <c r="A235" s="64" t="s">
        <v>238</v>
      </c>
      <c r="B235" s="59">
        <v>1063012000</v>
      </c>
      <c r="C235" s="27">
        <v>59499325548</v>
      </c>
      <c r="D235" s="47"/>
      <c r="E235" s="27">
        <v>59499325548</v>
      </c>
      <c r="F235" s="33"/>
    </row>
    <row r="236" spans="1:6" s="60" customFormat="1" ht="18" customHeight="1" x14ac:dyDescent="0.3">
      <c r="A236" s="64" t="s">
        <v>176</v>
      </c>
      <c r="B236" s="59"/>
      <c r="C236" s="27">
        <v>-33487199333</v>
      </c>
      <c r="D236" s="47"/>
      <c r="E236" s="27">
        <v>-31503888482</v>
      </c>
      <c r="F236" s="33"/>
    </row>
    <row r="237" spans="1:6" ht="18" customHeight="1" x14ac:dyDescent="0.3">
      <c r="A237" s="34" t="s">
        <v>172</v>
      </c>
      <c r="B237" s="24" t="s">
        <v>239</v>
      </c>
      <c r="C237" s="25">
        <v>0</v>
      </c>
      <c r="D237" s="32"/>
      <c r="E237" s="27">
        <v>0</v>
      </c>
      <c r="F237" s="33"/>
    </row>
    <row r="238" spans="1:6" ht="18" customHeight="1" thickBot="1" x14ac:dyDescent="0.35">
      <c r="A238" s="31" t="s">
        <v>240</v>
      </c>
      <c r="B238" s="40"/>
      <c r="C238" s="25"/>
      <c r="D238" s="32">
        <f>SUM(C239)</f>
        <v>0</v>
      </c>
      <c r="E238" s="27"/>
      <c r="F238" s="33">
        <v>0</v>
      </c>
    </row>
    <row r="239" spans="1:6" ht="18" customHeight="1" x14ac:dyDescent="0.3">
      <c r="A239" s="34" t="s">
        <v>241</v>
      </c>
      <c r="B239" s="24">
        <v>1063015000</v>
      </c>
      <c r="C239" s="25">
        <v>0</v>
      </c>
      <c r="D239" s="32"/>
      <c r="E239" s="27">
        <v>0</v>
      </c>
      <c r="F239" s="33"/>
    </row>
    <row r="240" spans="1:6" ht="18" customHeight="1" x14ac:dyDescent="0.3">
      <c r="A240" s="34" t="s">
        <v>15</v>
      </c>
      <c r="B240" s="24"/>
      <c r="C240" s="25"/>
      <c r="D240" s="32"/>
      <c r="E240" s="27"/>
      <c r="F240" s="33"/>
    </row>
    <row r="241" spans="1:6" ht="18" customHeight="1" x14ac:dyDescent="0.3">
      <c r="A241" s="34" t="s">
        <v>233</v>
      </c>
      <c r="B241" s="24"/>
      <c r="C241" s="25"/>
      <c r="D241" s="49"/>
      <c r="E241" s="27"/>
      <c r="F241" s="33"/>
    </row>
    <row r="242" spans="1:6" ht="18" customHeight="1" x14ac:dyDescent="0.3">
      <c r="A242" s="34" t="s">
        <v>172</v>
      </c>
      <c r="B242" s="24"/>
      <c r="C242" s="25"/>
      <c r="D242" s="49"/>
      <c r="E242" s="27"/>
      <c r="F242" s="33"/>
    </row>
    <row r="243" spans="1:6" ht="18" customHeight="1" x14ac:dyDescent="0.3">
      <c r="A243" s="31" t="s">
        <v>242</v>
      </c>
      <c r="B243" s="24">
        <v>1063018000</v>
      </c>
      <c r="C243" s="25"/>
      <c r="D243" s="32">
        <f>SUM(C247:C250)</f>
        <v>777968210</v>
      </c>
      <c r="E243" s="27"/>
      <c r="F243" s="33">
        <v>777968210</v>
      </c>
    </row>
    <row r="244" spans="1:6" ht="18" customHeight="1" x14ac:dyDescent="0.3">
      <c r="A244" s="34" t="s">
        <v>15</v>
      </c>
      <c r="B244" s="24"/>
      <c r="C244" s="25"/>
      <c r="D244" s="32"/>
      <c r="E244" s="27"/>
      <c r="F244" s="33"/>
    </row>
    <row r="245" spans="1:6" ht="18" customHeight="1" x14ac:dyDescent="0.3">
      <c r="A245" s="34" t="s">
        <v>233</v>
      </c>
      <c r="B245" s="24"/>
      <c r="C245" s="25"/>
      <c r="D245" s="49"/>
      <c r="E245" s="27"/>
      <c r="F245" s="33"/>
    </row>
    <row r="246" spans="1:6" ht="18" customHeight="1" x14ac:dyDescent="0.3">
      <c r="A246" s="34" t="s">
        <v>172</v>
      </c>
      <c r="B246" s="24"/>
      <c r="C246" s="25"/>
      <c r="D246" s="32"/>
      <c r="E246" s="27"/>
      <c r="F246" s="33"/>
    </row>
    <row r="247" spans="1:6" ht="18" customHeight="1" x14ac:dyDescent="0.3">
      <c r="A247" s="34" t="s">
        <v>243</v>
      </c>
      <c r="B247" s="24">
        <v>1063018040</v>
      </c>
      <c r="C247" s="25">
        <v>1619702510</v>
      </c>
      <c r="D247" s="32"/>
      <c r="E247" s="65">
        <v>1619702510</v>
      </c>
      <c r="F247" s="33"/>
    </row>
    <row r="248" spans="1:6" ht="18" customHeight="1" x14ac:dyDescent="0.3">
      <c r="A248" s="34" t="s">
        <v>244</v>
      </c>
      <c r="B248" s="24" t="s">
        <v>245</v>
      </c>
      <c r="C248" s="25">
        <v>-841734300</v>
      </c>
      <c r="D248" s="32"/>
      <c r="E248" s="27">
        <v>-841734300</v>
      </c>
      <c r="F248" s="33"/>
    </row>
    <row r="249" spans="1:6" ht="18" customHeight="1" x14ac:dyDescent="0.3">
      <c r="A249" s="34" t="s">
        <v>246</v>
      </c>
      <c r="B249" s="24">
        <v>1063018081</v>
      </c>
      <c r="C249" s="25">
        <v>0</v>
      </c>
      <c r="D249" s="32"/>
      <c r="E249" s="27">
        <v>0</v>
      </c>
      <c r="F249" s="33"/>
    </row>
    <row r="250" spans="1:6" ht="18" customHeight="1" x14ac:dyDescent="0.3">
      <c r="A250" s="34" t="s">
        <v>247</v>
      </c>
      <c r="B250" s="24" t="s">
        <v>248</v>
      </c>
      <c r="C250" s="25">
        <v>0</v>
      </c>
      <c r="D250" s="32"/>
      <c r="E250" s="27">
        <v>0</v>
      </c>
      <c r="F250" s="33"/>
    </row>
    <row r="251" spans="1:6" ht="18" customHeight="1" x14ac:dyDescent="0.3">
      <c r="A251" s="66" t="s">
        <v>249</v>
      </c>
      <c r="B251" s="24"/>
      <c r="C251" s="25" t="s">
        <v>250</v>
      </c>
      <c r="D251" s="32">
        <f>C252</f>
        <v>0</v>
      </c>
      <c r="E251" s="27" t="s">
        <v>251</v>
      </c>
      <c r="F251" s="33">
        <v>0</v>
      </c>
    </row>
    <row r="252" spans="1:6" ht="18" customHeight="1" x14ac:dyDescent="0.3">
      <c r="A252" s="34" t="s">
        <v>252</v>
      </c>
      <c r="B252" s="24"/>
      <c r="C252" s="25">
        <v>0</v>
      </c>
      <c r="D252" s="32"/>
      <c r="E252" s="65">
        <v>0</v>
      </c>
      <c r="F252" s="33"/>
    </row>
    <row r="253" spans="1:6" ht="18" customHeight="1" x14ac:dyDescent="0.3">
      <c r="A253" s="23" t="s">
        <v>253</v>
      </c>
      <c r="B253" s="24">
        <v>1063500000</v>
      </c>
      <c r="C253" s="25"/>
      <c r="D253" s="26">
        <f>D254</f>
        <v>16273196000</v>
      </c>
      <c r="E253" s="27"/>
      <c r="F253" s="28">
        <v>16273196000</v>
      </c>
    </row>
    <row r="254" spans="1:6" ht="18" customHeight="1" x14ac:dyDescent="0.3">
      <c r="A254" s="31" t="s">
        <v>254</v>
      </c>
      <c r="B254" s="24">
        <v>1063503000</v>
      </c>
      <c r="C254" s="25">
        <v>16273196000</v>
      </c>
      <c r="D254" s="32">
        <f>C254</f>
        <v>16273196000</v>
      </c>
      <c r="E254" s="27">
        <v>16273196000</v>
      </c>
      <c r="F254" s="33">
        <v>16273196000</v>
      </c>
    </row>
    <row r="255" spans="1:6" ht="18" customHeight="1" x14ac:dyDescent="0.3">
      <c r="A255" s="23" t="s">
        <v>255</v>
      </c>
      <c r="B255" s="24">
        <v>1064000000</v>
      </c>
      <c r="C255" s="25"/>
      <c r="D255" s="26">
        <f>SUM(D256,D258)</f>
        <v>29025505000</v>
      </c>
      <c r="E255" s="27"/>
      <c r="F255" s="28">
        <v>29025505000</v>
      </c>
    </row>
    <row r="256" spans="1:6" ht="18" customHeight="1" x14ac:dyDescent="0.3">
      <c r="A256" s="31" t="s">
        <v>256</v>
      </c>
      <c r="B256" s="24">
        <v>1064003001</v>
      </c>
      <c r="C256" s="25">
        <v>38015505000</v>
      </c>
      <c r="D256" s="32">
        <f>SUM(C256:C258)</f>
        <v>29025505000</v>
      </c>
      <c r="E256" s="27">
        <v>38015505000</v>
      </c>
      <c r="F256" s="33">
        <v>29025505000</v>
      </c>
    </row>
    <row r="257" spans="1:6" ht="18" customHeight="1" x14ac:dyDescent="0.3">
      <c r="A257" s="34" t="s">
        <v>257</v>
      </c>
      <c r="B257" s="24" t="s">
        <v>258</v>
      </c>
      <c r="C257" s="25">
        <v>-8990000000</v>
      </c>
      <c r="D257" s="32"/>
      <c r="E257" s="27">
        <v>-8990000000</v>
      </c>
      <c r="F257" s="33"/>
    </row>
    <row r="258" spans="1:6" ht="18" customHeight="1" x14ac:dyDescent="0.3">
      <c r="A258" s="31" t="s">
        <v>259</v>
      </c>
      <c r="B258" s="24">
        <v>1064006000</v>
      </c>
      <c r="C258" s="25">
        <v>0</v>
      </c>
      <c r="D258" s="32">
        <f>C258</f>
        <v>0</v>
      </c>
      <c r="E258" s="27">
        <v>0</v>
      </c>
      <c r="F258" s="33">
        <v>0</v>
      </c>
    </row>
    <row r="259" spans="1:6" ht="18" customHeight="1" x14ac:dyDescent="0.3">
      <c r="A259" s="23" t="s">
        <v>260</v>
      </c>
      <c r="B259" s="24">
        <v>1064500000</v>
      </c>
      <c r="C259" s="25"/>
      <c r="D259" s="26">
        <f>D260</f>
        <v>0</v>
      </c>
      <c r="E259" s="27"/>
      <c r="F259" s="28">
        <v>0</v>
      </c>
    </row>
    <row r="260" spans="1:6" ht="18" customHeight="1" x14ac:dyDescent="0.3">
      <c r="A260" s="31" t="s">
        <v>261</v>
      </c>
      <c r="B260" s="24">
        <v>1064503000</v>
      </c>
      <c r="C260" s="25">
        <v>0</v>
      </c>
      <c r="D260" s="32">
        <f>C260</f>
        <v>0</v>
      </c>
      <c r="E260" s="27">
        <v>0</v>
      </c>
      <c r="F260" s="33">
        <v>0</v>
      </c>
    </row>
    <row r="261" spans="1:6" ht="18" customHeight="1" x14ac:dyDescent="0.3">
      <c r="A261" s="23" t="s">
        <v>262</v>
      </c>
      <c r="B261" s="24">
        <v>1065000000</v>
      </c>
      <c r="C261" s="25"/>
      <c r="D261" s="26">
        <f>D262</f>
        <v>0</v>
      </c>
      <c r="E261" s="27"/>
      <c r="F261" s="28">
        <v>0</v>
      </c>
    </row>
    <row r="262" spans="1:6" ht="18" customHeight="1" x14ac:dyDescent="0.3">
      <c r="A262" s="31" t="s">
        <v>263</v>
      </c>
      <c r="B262" s="24">
        <v>1065003000</v>
      </c>
      <c r="C262" s="25">
        <v>0</v>
      </c>
      <c r="D262" s="32">
        <f>C262</f>
        <v>0</v>
      </c>
      <c r="E262" s="27">
        <v>0</v>
      </c>
      <c r="F262" s="33">
        <v>0</v>
      </c>
    </row>
    <row r="263" spans="1:6" ht="18" customHeight="1" x14ac:dyDescent="0.3">
      <c r="A263" s="23" t="s">
        <v>264</v>
      </c>
      <c r="B263" s="24">
        <v>1065500000</v>
      </c>
      <c r="C263" s="25"/>
      <c r="D263" s="26">
        <f>D264+D266+D271</f>
        <v>6282341</v>
      </c>
      <c r="E263" s="27"/>
      <c r="F263" s="28">
        <v>1649107</v>
      </c>
    </row>
    <row r="264" spans="1:6" ht="18" customHeight="1" x14ac:dyDescent="0.3">
      <c r="A264" s="31" t="s">
        <v>265</v>
      </c>
      <c r="B264" s="24">
        <v>1065503000</v>
      </c>
      <c r="C264" s="25">
        <v>0</v>
      </c>
      <c r="D264" s="32">
        <f>C264</f>
        <v>0</v>
      </c>
      <c r="E264" s="27">
        <v>0</v>
      </c>
      <c r="F264" s="33">
        <v>0</v>
      </c>
    </row>
    <row r="265" spans="1:6" ht="18" customHeight="1" x14ac:dyDescent="0.3">
      <c r="A265" s="34" t="s">
        <v>266</v>
      </c>
      <c r="B265" s="24"/>
      <c r="C265" s="25"/>
      <c r="D265" s="32"/>
      <c r="E265" s="27"/>
      <c r="F265" s="33"/>
    </row>
    <row r="266" spans="1:6" ht="18" customHeight="1" x14ac:dyDescent="0.3">
      <c r="A266" s="31" t="s">
        <v>267</v>
      </c>
      <c r="B266" s="24">
        <v>1065506000</v>
      </c>
      <c r="C266" s="25"/>
      <c r="D266" s="32">
        <f>SUM(C268:C270)</f>
        <v>6282341</v>
      </c>
      <c r="E266" s="27"/>
      <c r="F266" s="33">
        <v>1649107</v>
      </c>
    </row>
    <row r="267" spans="1:6" ht="18" customHeight="1" x14ac:dyDescent="0.3">
      <c r="A267" s="34" t="s">
        <v>266</v>
      </c>
      <c r="B267" s="24"/>
      <c r="C267" s="25"/>
      <c r="D267" s="32"/>
      <c r="E267" s="27"/>
      <c r="F267" s="33"/>
    </row>
    <row r="268" spans="1:6" ht="18" customHeight="1" x14ac:dyDescent="0.3">
      <c r="A268" s="34" t="s">
        <v>268</v>
      </c>
      <c r="B268" s="24">
        <v>1065506040</v>
      </c>
      <c r="C268" s="25">
        <v>800193</v>
      </c>
      <c r="D268" s="32"/>
      <c r="E268" s="27">
        <v>800193</v>
      </c>
      <c r="F268" s="33"/>
    </row>
    <row r="269" spans="1:6" ht="18" customHeight="1" x14ac:dyDescent="0.3">
      <c r="A269" s="34" t="s">
        <v>269</v>
      </c>
      <c r="B269" s="24">
        <v>1065506080</v>
      </c>
      <c r="C269" s="25">
        <v>0</v>
      </c>
      <c r="D269" s="32"/>
      <c r="E269" s="27">
        <v>0</v>
      </c>
      <c r="F269" s="33"/>
    </row>
    <row r="270" spans="1:6" ht="18" customHeight="1" x14ac:dyDescent="0.3">
      <c r="A270" s="34" t="s">
        <v>270</v>
      </c>
      <c r="B270" s="24">
        <v>1065506120</v>
      </c>
      <c r="C270" s="25">
        <v>5482148</v>
      </c>
      <c r="D270" s="32"/>
      <c r="E270" s="27">
        <v>848914</v>
      </c>
      <c r="F270" s="33"/>
    </row>
    <row r="271" spans="1:6" ht="18" customHeight="1" x14ac:dyDescent="0.3">
      <c r="A271" s="67" t="s">
        <v>271</v>
      </c>
      <c r="B271" s="46">
        <v>1065509000</v>
      </c>
      <c r="C271" s="68">
        <v>0</v>
      </c>
      <c r="D271" s="26">
        <f>C271</f>
        <v>0</v>
      </c>
      <c r="E271" s="69">
        <v>0</v>
      </c>
      <c r="F271" s="28">
        <v>0</v>
      </c>
    </row>
    <row r="272" spans="1:6" s="22" customFormat="1" ht="18" customHeight="1" x14ac:dyDescent="0.3">
      <c r="A272" s="70" t="s">
        <v>272</v>
      </c>
      <c r="B272" s="18">
        <v>1000000000</v>
      </c>
      <c r="C272" s="19"/>
      <c r="D272" s="19">
        <f>D8+D111</f>
        <v>680349120924</v>
      </c>
      <c r="E272" s="19"/>
      <c r="F272" s="20">
        <v>684118773227</v>
      </c>
    </row>
    <row r="273" spans="1:6" s="22" customFormat="1" ht="18" customHeight="1" x14ac:dyDescent="0.3">
      <c r="A273" s="71" t="s">
        <v>273</v>
      </c>
      <c r="B273" s="72"/>
      <c r="C273" s="73"/>
      <c r="D273" s="74"/>
      <c r="E273" s="73"/>
      <c r="F273" s="75"/>
    </row>
    <row r="274" spans="1:6" s="22" customFormat="1" ht="18" customHeight="1" x14ac:dyDescent="0.3">
      <c r="A274" s="17" t="s">
        <v>274</v>
      </c>
      <c r="B274" s="55">
        <v>2030000000</v>
      </c>
      <c r="C274" s="19"/>
      <c r="D274" s="19">
        <f>D275+D288+D297+D299+D309+D314</f>
        <v>27731269819</v>
      </c>
      <c r="E274" s="19"/>
      <c r="F274" s="20">
        <v>30045816234</v>
      </c>
    </row>
    <row r="275" spans="1:6" ht="18" customHeight="1" x14ac:dyDescent="0.3">
      <c r="A275" s="58" t="s">
        <v>275</v>
      </c>
      <c r="B275" s="59">
        <v>2030500000</v>
      </c>
      <c r="C275" s="27"/>
      <c r="D275" s="45">
        <f>SUM(D276:D287)</f>
        <v>13447248423</v>
      </c>
      <c r="E275" s="27"/>
      <c r="F275" s="28">
        <v>17243345636</v>
      </c>
    </row>
    <row r="276" spans="1:6" ht="18" customHeight="1" x14ac:dyDescent="0.3">
      <c r="A276" s="76" t="s">
        <v>276</v>
      </c>
      <c r="B276" s="59">
        <v>2030503000</v>
      </c>
      <c r="C276" s="27">
        <v>0</v>
      </c>
      <c r="D276" s="47">
        <f>C276</f>
        <v>0</v>
      </c>
      <c r="E276" s="27">
        <v>0</v>
      </c>
      <c r="F276" s="33">
        <v>0</v>
      </c>
    </row>
    <row r="277" spans="1:6" ht="18" customHeight="1" x14ac:dyDescent="0.3">
      <c r="A277" s="64" t="s">
        <v>44</v>
      </c>
      <c r="B277" s="59"/>
      <c r="C277" s="27"/>
      <c r="D277" s="47"/>
      <c r="E277" s="27"/>
      <c r="F277" s="33"/>
    </row>
    <row r="278" spans="1:6" ht="18" customHeight="1" x14ac:dyDescent="0.3">
      <c r="A278" s="76" t="s">
        <v>277</v>
      </c>
      <c r="B278" s="59">
        <v>2030506000</v>
      </c>
      <c r="C278" s="27">
        <v>4541753647</v>
      </c>
      <c r="D278" s="47">
        <f t="shared" ref="D278:D283" si="0">C278</f>
        <v>4541753647</v>
      </c>
      <c r="E278" s="27">
        <v>10093599336</v>
      </c>
      <c r="F278" s="33">
        <v>10093599336</v>
      </c>
    </row>
    <row r="279" spans="1:6" ht="18" customHeight="1" x14ac:dyDescent="0.3">
      <c r="A279" s="64" t="s">
        <v>44</v>
      </c>
      <c r="B279" s="59"/>
      <c r="C279" s="27"/>
      <c r="D279" s="47"/>
      <c r="E279" s="27"/>
      <c r="F279" s="33"/>
    </row>
    <row r="280" spans="1:6" ht="18" customHeight="1" x14ac:dyDescent="0.3">
      <c r="A280" s="76" t="s">
        <v>278</v>
      </c>
      <c r="B280" s="59">
        <v>2030509000</v>
      </c>
      <c r="C280" s="27">
        <v>4869841000</v>
      </c>
      <c r="D280" s="47">
        <f t="shared" si="0"/>
        <v>4869841000</v>
      </c>
      <c r="E280" s="27">
        <v>4617411000</v>
      </c>
      <c r="F280" s="33">
        <v>4617411000</v>
      </c>
    </row>
    <row r="281" spans="1:6" ht="18" customHeight="1" x14ac:dyDescent="0.3">
      <c r="A281" s="64" t="s">
        <v>44</v>
      </c>
      <c r="B281" s="59"/>
      <c r="C281" s="27"/>
      <c r="D281" s="47"/>
      <c r="E281" s="27"/>
      <c r="F281" s="33"/>
    </row>
    <row r="282" spans="1:6" ht="18" customHeight="1" x14ac:dyDescent="0.3">
      <c r="A282" s="76" t="s">
        <v>279</v>
      </c>
      <c r="B282" s="59">
        <v>2030512000</v>
      </c>
      <c r="C282" s="27">
        <v>2764583300</v>
      </c>
      <c r="D282" s="47">
        <f t="shared" si="0"/>
        <v>2764583300</v>
      </c>
      <c r="E282" s="27">
        <v>2443675700</v>
      </c>
      <c r="F282" s="33">
        <v>2443675700</v>
      </c>
    </row>
    <row r="283" spans="1:6" ht="18" customHeight="1" x14ac:dyDescent="0.3">
      <c r="A283" s="64" t="s">
        <v>44</v>
      </c>
      <c r="B283" s="59" t="s">
        <v>280</v>
      </c>
      <c r="C283" s="27">
        <v>0</v>
      </c>
      <c r="D283" s="47">
        <f t="shared" si="0"/>
        <v>0</v>
      </c>
      <c r="E283" s="27">
        <v>0</v>
      </c>
      <c r="F283" s="33">
        <v>0</v>
      </c>
    </row>
    <row r="284" spans="1:6" ht="18" customHeight="1" x14ac:dyDescent="0.3">
      <c r="A284" s="76" t="s">
        <v>281</v>
      </c>
      <c r="B284" s="59">
        <v>2030515000</v>
      </c>
      <c r="C284" s="27">
        <v>88659600</v>
      </c>
      <c r="D284" s="47">
        <f>C284</f>
        <v>88659600</v>
      </c>
      <c r="E284" s="27">
        <v>88659600</v>
      </c>
      <c r="F284" s="33">
        <v>88659600</v>
      </c>
    </row>
    <row r="285" spans="1:6" ht="18" customHeight="1" x14ac:dyDescent="0.3">
      <c r="A285" s="76" t="s">
        <v>282</v>
      </c>
      <c r="B285" s="59">
        <v>2030518000</v>
      </c>
      <c r="C285" s="27">
        <v>0</v>
      </c>
      <c r="D285" s="47">
        <f>C285</f>
        <v>0</v>
      </c>
      <c r="E285" s="27">
        <v>0</v>
      </c>
      <c r="F285" s="33">
        <v>0</v>
      </c>
    </row>
    <row r="286" spans="1:6" ht="18" customHeight="1" x14ac:dyDescent="0.3">
      <c r="A286" s="76" t="s">
        <v>283</v>
      </c>
      <c r="B286" s="59"/>
      <c r="C286" s="42"/>
      <c r="D286" s="47"/>
      <c r="E286" s="42"/>
      <c r="F286" s="33"/>
    </row>
    <row r="287" spans="1:6" ht="18" customHeight="1" x14ac:dyDescent="0.3">
      <c r="A287" s="76" t="s">
        <v>284</v>
      </c>
      <c r="B287" s="59" t="s">
        <v>285</v>
      </c>
      <c r="C287" s="27">
        <v>1182410876</v>
      </c>
      <c r="D287" s="65">
        <f>C287</f>
        <v>1182410876</v>
      </c>
      <c r="E287" s="42">
        <v>0</v>
      </c>
      <c r="F287" s="33">
        <v>0</v>
      </c>
    </row>
    <row r="288" spans="1:6" ht="18" customHeight="1" x14ac:dyDescent="0.3">
      <c r="A288" s="58" t="s">
        <v>286</v>
      </c>
      <c r="B288" s="59">
        <v>2031000000</v>
      </c>
      <c r="C288" s="42"/>
      <c r="D288" s="78">
        <f>SUM(D289:D294)</f>
        <v>0</v>
      </c>
      <c r="E288" s="42"/>
      <c r="F288" s="28">
        <v>300000000</v>
      </c>
    </row>
    <row r="289" spans="1:6" ht="18" customHeight="1" x14ac:dyDescent="0.3">
      <c r="A289" s="76" t="s">
        <v>287</v>
      </c>
      <c r="B289" s="79">
        <v>2031003000</v>
      </c>
      <c r="C289" s="27">
        <v>0</v>
      </c>
      <c r="D289" s="47">
        <f>C289</f>
        <v>0</v>
      </c>
      <c r="E289" s="27">
        <v>0</v>
      </c>
      <c r="F289" s="39">
        <v>0</v>
      </c>
    </row>
    <row r="290" spans="1:6" ht="18" customHeight="1" thickBot="1" x14ac:dyDescent="0.35">
      <c r="A290" s="80" t="s">
        <v>288</v>
      </c>
      <c r="B290" s="77">
        <v>2031006000</v>
      </c>
      <c r="C290" s="27">
        <v>0</v>
      </c>
      <c r="D290" s="81">
        <f>C290</f>
        <v>0</v>
      </c>
      <c r="E290" s="27">
        <v>300000000</v>
      </c>
      <c r="F290" s="33">
        <v>300000000</v>
      </c>
    </row>
    <row r="291" spans="1:6" ht="18" customHeight="1" x14ac:dyDescent="0.3">
      <c r="A291" s="64" t="s">
        <v>44</v>
      </c>
      <c r="B291" s="59"/>
      <c r="C291" s="27"/>
      <c r="D291" s="47"/>
      <c r="E291" s="27"/>
      <c r="F291" s="33"/>
    </row>
    <row r="292" spans="1:6" ht="18" customHeight="1" x14ac:dyDescent="0.3">
      <c r="A292" s="76" t="s">
        <v>289</v>
      </c>
      <c r="B292" s="59">
        <v>2031009000</v>
      </c>
      <c r="C292" s="27">
        <v>0</v>
      </c>
      <c r="D292" s="47">
        <f>C292</f>
        <v>0</v>
      </c>
      <c r="E292" s="27">
        <v>0</v>
      </c>
      <c r="F292" s="33">
        <v>0</v>
      </c>
    </row>
    <row r="293" spans="1:6" ht="18" customHeight="1" x14ac:dyDescent="0.3">
      <c r="A293" s="64" t="s">
        <v>47</v>
      </c>
      <c r="B293" s="59"/>
      <c r="C293" s="27"/>
      <c r="D293" s="47"/>
      <c r="E293" s="27"/>
      <c r="F293" s="33"/>
    </row>
    <row r="294" spans="1:6" ht="18" customHeight="1" x14ac:dyDescent="0.3">
      <c r="A294" s="80" t="s">
        <v>290</v>
      </c>
      <c r="B294" s="59">
        <v>2031012000</v>
      </c>
      <c r="C294" s="27">
        <v>0</v>
      </c>
      <c r="D294" s="47">
        <f>C294</f>
        <v>0</v>
      </c>
      <c r="E294" s="27">
        <v>0</v>
      </c>
      <c r="F294" s="33">
        <v>0</v>
      </c>
    </row>
    <row r="295" spans="1:6" ht="18" customHeight="1" x14ac:dyDescent="0.3">
      <c r="A295" s="64" t="s">
        <v>291</v>
      </c>
      <c r="B295" s="59"/>
      <c r="C295" s="82"/>
      <c r="D295" s="47"/>
      <c r="E295" s="82"/>
      <c r="F295" s="33"/>
    </row>
    <row r="296" spans="1:6" ht="18" customHeight="1" x14ac:dyDescent="0.3">
      <c r="A296" s="64" t="s">
        <v>292</v>
      </c>
      <c r="B296" s="59"/>
      <c r="C296" s="82"/>
      <c r="D296" s="47"/>
      <c r="E296" s="82"/>
      <c r="F296" s="33"/>
    </row>
    <row r="297" spans="1:6" ht="18" customHeight="1" x14ac:dyDescent="0.3">
      <c r="A297" s="58" t="s">
        <v>293</v>
      </c>
      <c r="B297" s="59">
        <v>2031500000</v>
      </c>
      <c r="C297" s="82"/>
      <c r="D297" s="45">
        <f>D298</f>
        <v>0</v>
      </c>
      <c r="E297" s="82"/>
      <c r="F297" s="28">
        <v>783173624</v>
      </c>
    </row>
    <row r="298" spans="1:6" ht="18" customHeight="1" x14ac:dyDescent="0.3">
      <c r="A298" s="76" t="s">
        <v>294</v>
      </c>
      <c r="B298" s="59">
        <v>2031503000</v>
      </c>
      <c r="C298" s="27">
        <v>0</v>
      </c>
      <c r="D298" s="47">
        <f>C298</f>
        <v>0</v>
      </c>
      <c r="E298" s="27">
        <v>783173624</v>
      </c>
      <c r="F298" s="33">
        <v>783173624</v>
      </c>
    </row>
    <row r="299" spans="1:6" ht="18" customHeight="1" x14ac:dyDescent="0.3">
      <c r="A299" s="58" t="s">
        <v>295</v>
      </c>
      <c r="B299" s="59">
        <v>2032000000</v>
      </c>
      <c r="C299" s="27"/>
      <c r="D299" s="45">
        <f>SUM(D300:D305)</f>
        <v>4363521396</v>
      </c>
      <c r="E299" s="27"/>
      <c r="F299" s="28">
        <v>2463085974</v>
      </c>
    </row>
    <row r="300" spans="1:6" ht="18" customHeight="1" x14ac:dyDescent="0.3">
      <c r="A300" s="76" t="s">
        <v>296</v>
      </c>
      <c r="B300" s="59">
        <v>2032003000</v>
      </c>
      <c r="C300" s="27">
        <v>2115571522</v>
      </c>
      <c r="D300" s="47">
        <f>C300</f>
        <v>2115571522</v>
      </c>
      <c r="E300" s="27">
        <v>545591775</v>
      </c>
      <c r="F300" s="33">
        <v>545591775</v>
      </c>
    </row>
    <row r="301" spans="1:6" ht="18" customHeight="1" x14ac:dyDescent="0.3">
      <c r="A301" s="76" t="s">
        <v>297</v>
      </c>
      <c r="B301" s="59">
        <v>2032006000</v>
      </c>
      <c r="C301" s="27">
        <v>873893266</v>
      </c>
      <c r="D301" s="47">
        <f>C301</f>
        <v>873893266</v>
      </c>
      <c r="E301" s="27">
        <v>832537147</v>
      </c>
      <c r="F301" s="33">
        <v>832537147</v>
      </c>
    </row>
    <row r="302" spans="1:6" ht="18" customHeight="1" x14ac:dyDescent="0.3">
      <c r="A302" s="76" t="s">
        <v>298</v>
      </c>
      <c r="B302" s="59">
        <v>2032009000</v>
      </c>
      <c r="C302" s="27">
        <v>1374056608</v>
      </c>
      <c r="D302" s="47">
        <f>C302</f>
        <v>1374056608</v>
      </c>
      <c r="E302" s="27">
        <v>1084957052</v>
      </c>
      <c r="F302" s="33">
        <v>1084957052</v>
      </c>
    </row>
    <row r="303" spans="1:6" ht="18" customHeight="1" x14ac:dyDescent="0.3">
      <c r="A303" s="76" t="s">
        <v>299</v>
      </c>
      <c r="B303" s="59">
        <v>2032012000</v>
      </c>
      <c r="C303" s="27">
        <v>0</v>
      </c>
      <c r="D303" s="47">
        <f>C303</f>
        <v>0</v>
      </c>
      <c r="E303" s="27">
        <v>0</v>
      </c>
      <c r="F303" s="33">
        <v>0</v>
      </c>
    </row>
    <row r="304" spans="1:6" ht="18" customHeight="1" x14ac:dyDescent="0.3">
      <c r="A304" s="76" t="s">
        <v>300</v>
      </c>
      <c r="B304" s="59">
        <v>2032015000</v>
      </c>
      <c r="C304" s="27">
        <v>0</v>
      </c>
      <c r="D304" s="47">
        <f>C304</f>
        <v>0</v>
      </c>
      <c r="E304" s="27">
        <v>0</v>
      </c>
      <c r="F304" s="33">
        <v>0</v>
      </c>
    </row>
    <row r="305" spans="1:6" ht="18" customHeight="1" x14ac:dyDescent="0.3">
      <c r="A305" s="76" t="s">
        <v>301</v>
      </c>
      <c r="B305" s="59"/>
      <c r="C305" s="27"/>
      <c r="D305" s="47">
        <f>SUM(C306:C308)</f>
        <v>0</v>
      </c>
      <c r="E305" s="27"/>
      <c r="F305" s="33">
        <v>0</v>
      </c>
    </row>
    <row r="306" spans="1:6" ht="18" customHeight="1" x14ac:dyDescent="0.3">
      <c r="A306" s="64" t="s">
        <v>302</v>
      </c>
      <c r="B306" s="59">
        <v>2032021000</v>
      </c>
      <c r="C306" s="27">
        <v>0</v>
      </c>
      <c r="D306" s="47"/>
      <c r="E306" s="27">
        <v>0</v>
      </c>
      <c r="F306" s="33"/>
    </row>
    <row r="307" spans="1:6" ht="18" customHeight="1" x14ac:dyDescent="0.3">
      <c r="A307" s="64" t="s">
        <v>303</v>
      </c>
      <c r="B307" s="59">
        <v>2032018000</v>
      </c>
      <c r="C307" s="27">
        <v>0</v>
      </c>
      <c r="D307" s="47"/>
      <c r="E307" s="27">
        <v>0</v>
      </c>
      <c r="F307" s="33"/>
    </row>
    <row r="308" spans="1:6" ht="18" customHeight="1" x14ac:dyDescent="0.3">
      <c r="A308" s="64" t="s">
        <v>304</v>
      </c>
      <c r="B308" s="59">
        <v>2032027000</v>
      </c>
      <c r="C308" s="27">
        <v>0</v>
      </c>
      <c r="D308" s="47"/>
      <c r="E308" s="27">
        <v>0</v>
      </c>
      <c r="F308" s="33"/>
    </row>
    <row r="309" spans="1:6" ht="18" customHeight="1" x14ac:dyDescent="0.3">
      <c r="A309" s="58" t="s">
        <v>305</v>
      </c>
      <c r="B309" s="59">
        <v>2032500000</v>
      </c>
      <c r="C309" s="27"/>
      <c r="D309" s="45">
        <f>SUM(D310:D313)</f>
        <v>9920500000</v>
      </c>
      <c r="E309" s="27"/>
      <c r="F309" s="28">
        <v>9256211000</v>
      </c>
    </row>
    <row r="310" spans="1:6" ht="18" customHeight="1" x14ac:dyDescent="0.3">
      <c r="A310" s="76" t="s">
        <v>306</v>
      </c>
      <c r="B310" s="59">
        <v>2032503000</v>
      </c>
      <c r="C310" s="27">
        <v>9920500000</v>
      </c>
      <c r="D310" s="47">
        <f>C310</f>
        <v>9920500000</v>
      </c>
      <c r="E310" s="27">
        <v>9256211000</v>
      </c>
      <c r="F310" s="33">
        <v>9256211000</v>
      </c>
    </row>
    <row r="311" spans="1:6" ht="18" customHeight="1" x14ac:dyDescent="0.3">
      <c r="A311" s="76" t="s">
        <v>307</v>
      </c>
      <c r="B311" s="59">
        <v>2032506000</v>
      </c>
      <c r="C311" s="27">
        <v>0</v>
      </c>
      <c r="D311" s="47">
        <f>C311</f>
        <v>0</v>
      </c>
      <c r="E311" s="27">
        <v>0</v>
      </c>
      <c r="F311" s="33">
        <v>0</v>
      </c>
    </row>
    <row r="312" spans="1:6" ht="18" customHeight="1" x14ac:dyDescent="0.3">
      <c r="A312" s="76" t="s">
        <v>308</v>
      </c>
      <c r="B312" s="59">
        <v>2032509000</v>
      </c>
      <c r="C312" s="27">
        <v>0</v>
      </c>
      <c r="D312" s="47">
        <f>C312</f>
        <v>0</v>
      </c>
      <c r="E312" s="27">
        <v>0</v>
      </c>
      <c r="F312" s="33">
        <v>0</v>
      </c>
    </row>
    <row r="313" spans="1:6" ht="18" customHeight="1" x14ac:dyDescent="0.3">
      <c r="A313" s="76" t="s">
        <v>309</v>
      </c>
      <c r="B313" s="59">
        <v>2032512000</v>
      </c>
      <c r="C313" s="27">
        <v>0</v>
      </c>
      <c r="D313" s="47">
        <f>C313</f>
        <v>0</v>
      </c>
      <c r="E313" s="27">
        <v>0</v>
      </c>
      <c r="F313" s="33">
        <v>0</v>
      </c>
    </row>
    <row r="314" spans="1:6" ht="18" customHeight="1" x14ac:dyDescent="0.3">
      <c r="A314" s="58" t="s">
        <v>310</v>
      </c>
      <c r="B314" s="59">
        <v>2033000000</v>
      </c>
      <c r="C314" s="27"/>
      <c r="D314" s="45">
        <f>D315</f>
        <v>0</v>
      </c>
      <c r="E314" s="27">
        <v>0</v>
      </c>
      <c r="F314" s="28">
        <v>0</v>
      </c>
    </row>
    <row r="315" spans="1:6" ht="18" customHeight="1" x14ac:dyDescent="0.3">
      <c r="A315" s="76" t="s">
        <v>311</v>
      </c>
      <c r="B315" s="59">
        <v>2033003000</v>
      </c>
      <c r="C315" s="27">
        <v>0</v>
      </c>
      <c r="D315" s="47">
        <f>C315</f>
        <v>0</v>
      </c>
      <c r="E315" s="27"/>
      <c r="F315" s="33">
        <v>0</v>
      </c>
    </row>
    <row r="316" spans="1:6" ht="18" hidden="1" customHeight="1" x14ac:dyDescent="0.3">
      <c r="A316" s="34" t="s">
        <v>47</v>
      </c>
      <c r="B316" s="24"/>
      <c r="C316" s="25"/>
      <c r="D316" s="32"/>
      <c r="E316" s="27">
        <v>0</v>
      </c>
      <c r="F316" s="33">
        <v>0</v>
      </c>
    </row>
    <row r="317" spans="1:6" s="22" customFormat="1" ht="18" customHeight="1" x14ac:dyDescent="0.3">
      <c r="A317" s="17" t="s">
        <v>312</v>
      </c>
      <c r="B317" s="55">
        <v>2060000000</v>
      </c>
      <c r="C317" s="19"/>
      <c r="D317" s="19">
        <f>D318+D331+D335+D342+D347+D349</f>
        <v>115589762879</v>
      </c>
      <c r="E317" s="19"/>
      <c r="F317" s="20">
        <v>109659784751</v>
      </c>
    </row>
    <row r="318" spans="1:6" ht="18" customHeight="1" thickBot="1" x14ac:dyDescent="0.35">
      <c r="A318" s="84" t="s">
        <v>313</v>
      </c>
      <c r="B318" s="85">
        <v>2060500000</v>
      </c>
      <c r="C318" s="86"/>
      <c r="D318" s="87">
        <f>SUM(D319:D330)</f>
        <v>24434010976</v>
      </c>
      <c r="E318" s="86"/>
      <c r="F318" s="57">
        <v>19020801209</v>
      </c>
    </row>
    <row r="319" spans="1:6" ht="18" customHeight="1" x14ac:dyDescent="0.3">
      <c r="A319" s="76" t="s">
        <v>314</v>
      </c>
      <c r="B319" s="59">
        <v>2060503000</v>
      </c>
      <c r="C319" s="27">
        <v>0</v>
      </c>
      <c r="D319" s="81">
        <f>C319</f>
        <v>0</v>
      </c>
      <c r="E319" s="27">
        <v>0</v>
      </c>
      <c r="F319" s="33">
        <v>0</v>
      </c>
    </row>
    <row r="320" spans="1:6" ht="18" customHeight="1" x14ac:dyDescent="0.3">
      <c r="A320" s="64" t="s">
        <v>47</v>
      </c>
      <c r="B320" s="59"/>
      <c r="C320" s="82"/>
      <c r="D320" s="47"/>
      <c r="E320" s="82"/>
      <c r="F320" s="33"/>
    </row>
    <row r="321" spans="1:6" ht="18" customHeight="1" x14ac:dyDescent="0.3">
      <c r="A321" s="88" t="s">
        <v>315</v>
      </c>
      <c r="B321" s="59">
        <v>2060506000</v>
      </c>
      <c r="C321" s="27">
        <v>0</v>
      </c>
      <c r="D321" s="47">
        <f>C321</f>
        <v>0</v>
      </c>
      <c r="E321" s="27">
        <v>0</v>
      </c>
      <c r="F321" s="33">
        <v>0</v>
      </c>
    </row>
    <row r="322" spans="1:6" ht="18" customHeight="1" x14ac:dyDescent="0.3">
      <c r="A322" s="64" t="s">
        <v>47</v>
      </c>
      <c r="B322" s="59"/>
      <c r="C322" s="82"/>
      <c r="D322" s="47"/>
      <c r="E322" s="82"/>
      <c r="F322" s="33"/>
    </row>
    <row r="323" spans="1:6" ht="18" customHeight="1" x14ac:dyDescent="0.3">
      <c r="A323" s="76" t="s">
        <v>316</v>
      </c>
      <c r="B323" s="59">
        <v>2060509000</v>
      </c>
      <c r="C323" s="27">
        <v>20229534209</v>
      </c>
      <c r="D323" s="47">
        <f>C323</f>
        <v>20229534209</v>
      </c>
      <c r="E323" s="27">
        <v>18519534209</v>
      </c>
      <c r="F323" s="33">
        <v>18519534209</v>
      </c>
    </row>
    <row r="324" spans="1:6" ht="18" customHeight="1" x14ac:dyDescent="0.3">
      <c r="A324" s="64" t="s">
        <v>47</v>
      </c>
      <c r="B324" s="59"/>
      <c r="C324" s="82"/>
      <c r="D324" s="47"/>
      <c r="E324" s="82"/>
      <c r="F324" s="33"/>
    </row>
    <row r="325" spans="1:6" ht="18" customHeight="1" x14ac:dyDescent="0.3">
      <c r="A325" s="76" t="s">
        <v>317</v>
      </c>
      <c r="B325" s="59">
        <v>2060512000</v>
      </c>
      <c r="C325" s="27">
        <v>500777000</v>
      </c>
      <c r="D325" s="47">
        <f>C325</f>
        <v>500777000</v>
      </c>
      <c r="E325" s="27">
        <v>501267000</v>
      </c>
      <c r="F325" s="33">
        <v>501267000</v>
      </c>
    </row>
    <row r="326" spans="1:6" ht="18" customHeight="1" x14ac:dyDescent="0.3">
      <c r="A326" s="64" t="s">
        <v>47</v>
      </c>
      <c r="B326" s="59" t="s">
        <v>318</v>
      </c>
      <c r="C326" s="27">
        <v>0</v>
      </c>
      <c r="D326" s="47">
        <f>C326</f>
        <v>0</v>
      </c>
      <c r="E326" s="27">
        <v>0</v>
      </c>
      <c r="F326" s="33">
        <v>0</v>
      </c>
    </row>
    <row r="327" spans="1:6" ht="18" customHeight="1" x14ac:dyDescent="0.3">
      <c r="A327" s="76" t="s">
        <v>319</v>
      </c>
      <c r="B327" s="59"/>
      <c r="C327" s="27"/>
      <c r="D327" s="47"/>
      <c r="E327" s="27"/>
      <c r="F327" s="33"/>
    </row>
    <row r="328" spans="1:6" ht="18" customHeight="1" x14ac:dyDescent="0.3">
      <c r="A328" s="76" t="s">
        <v>320</v>
      </c>
      <c r="B328" s="59"/>
      <c r="C328" s="27"/>
      <c r="D328" s="47"/>
      <c r="E328" s="27"/>
      <c r="F328" s="33"/>
    </row>
    <row r="329" spans="1:6" ht="18" customHeight="1" x14ac:dyDescent="0.3">
      <c r="A329" s="76" t="s">
        <v>321</v>
      </c>
      <c r="B329" s="59"/>
      <c r="C329" s="27"/>
      <c r="D329" s="47"/>
      <c r="E329" s="27"/>
      <c r="F329" s="33"/>
    </row>
    <row r="330" spans="1:6" ht="18" customHeight="1" x14ac:dyDescent="0.3">
      <c r="A330" s="76" t="s">
        <v>322</v>
      </c>
      <c r="B330" s="59" t="s">
        <v>323</v>
      </c>
      <c r="C330" s="27">
        <v>3703699767</v>
      </c>
      <c r="D330" s="47">
        <f>C330</f>
        <v>3703699767</v>
      </c>
      <c r="E330" s="27">
        <v>0</v>
      </c>
      <c r="F330" s="33">
        <v>0</v>
      </c>
    </row>
    <row r="331" spans="1:6" ht="18" customHeight="1" x14ac:dyDescent="0.3">
      <c r="A331" s="58" t="s">
        <v>324</v>
      </c>
      <c r="B331" s="59">
        <v>2061000000</v>
      </c>
      <c r="C331" s="27"/>
      <c r="D331" s="45">
        <f>SUM(D332:D333)</f>
        <v>85500000000</v>
      </c>
      <c r="E331" s="27"/>
      <c r="F331" s="28">
        <v>85500000000</v>
      </c>
    </row>
    <row r="332" spans="1:6" ht="18" customHeight="1" x14ac:dyDescent="0.3">
      <c r="A332" s="76" t="s">
        <v>325</v>
      </c>
      <c r="B332" s="59">
        <v>2061003000</v>
      </c>
      <c r="C332" s="27">
        <v>0</v>
      </c>
      <c r="D332" s="47">
        <f>C332</f>
        <v>0</v>
      </c>
      <c r="E332" s="27">
        <v>0</v>
      </c>
      <c r="F332" s="33">
        <v>0</v>
      </c>
    </row>
    <row r="333" spans="1:6" ht="18" customHeight="1" x14ac:dyDescent="0.3">
      <c r="A333" s="76" t="s">
        <v>326</v>
      </c>
      <c r="B333" s="59">
        <v>2061006000</v>
      </c>
      <c r="C333" s="27">
        <v>85500000000</v>
      </c>
      <c r="D333" s="47">
        <f>C333</f>
        <v>85500000000</v>
      </c>
      <c r="E333" s="27">
        <v>85500000000</v>
      </c>
      <c r="F333" s="33">
        <v>85500000000</v>
      </c>
    </row>
    <row r="334" spans="1:6" ht="18" customHeight="1" x14ac:dyDescent="0.3">
      <c r="A334" s="64" t="s">
        <v>47</v>
      </c>
      <c r="B334" s="59"/>
      <c r="C334" s="27"/>
      <c r="D334" s="47"/>
      <c r="E334" s="27"/>
      <c r="F334" s="33"/>
    </row>
    <row r="335" spans="1:6" ht="18" customHeight="1" x14ac:dyDescent="0.3">
      <c r="A335" s="58" t="s">
        <v>327</v>
      </c>
      <c r="B335" s="59">
        <v>2061500000</v>
      </c>
      <c r="C335" s="42"/>
      <c r="D335" s="89">
        <f>SUM(D336:D341)</f>
        <v>1171354128</v>
      </c>
      <c r="E335" s="42"/>
      <c r="F335" s="90">
        <v>1262718052</v>
      </c>
    </row>
    <row r="336" spans="1:6" ht="18" customHeight="1" x14ac:dyDescent="0.3">
      <c r="A336" s="76" t="s">
        <v>328</v>
      </c>
      <c r="B336" s="59">
        <v>2061503000</v>
      </c>
      <c r="C336" s="91">
        <v>0</v>
      </c>
      <c r="D336" s="92">
        <f t="shared" ref="D336:D341" si="1">C336</f>
        <v>0</v>
      </c>
      <c r="E336" s="91">
        <v>1248825144</v>
      </c>
      <c r="F336" s="93">
        <v>1248825144</v>
      </c>
    </row>
    <row r="337" spans="1:6" ht="18" customHeight="1" x14ac:dyDescent="0.3">
      <c r="A337" s="76" t="s">
        <v>329</v>
      </c>
      <c r="B337" s="59">
        <v>2061506000</v>
      </c>
      <c r="C337" s="91">
        <v>1113789404</v>
      </c>
      <c r="D337" s="92">
        <f t="shared" si="1"/>
        <v>1113789404</v>
      </c>
      <c r="E337" s="91">
        <v>0</v>
      </c>
      <c r="F337" s="93">
        <v>0</v>
      </c>
    </row>
    <row r="338" spans="1:6" ht="18" customHeight="1" x14ac:dyDescent="0.3">
      <c r="A338" s="76" t="s">
        <v>330</v>
      </c>
      <c r="B338" s="59">
        <v>2061509000</v>
      </c>
      <c r="C338" s="91">
        <v>0</v>
      </c>
      <c r="D338" s="92">
        <f t="shared" si="1"/>
        <v>0</v>
      </c>
      <c r="E338" s="91">
        <v>0</v>
      </c>
      <c r="F338" s="93">
        <v>0</v>
      </c>
    </row>
    <row r="339" spans="1:6" ht="18" customHeight="1" thickBot="1" x14ac:dyDescent="0.35">
      <c r="A339" s="76" t="s">
        <v>331</v>
      </c>
      <c r="B339" s="85">
        <v>2061512000</v>
      </c>
      <c r="C339" s="91">
        <v>0</v>
      </c>
      <c r="D339" s="92">
        <f t="shared" si="1"/>
        <v>0</v>
      </c>
      <c r="E339" s="91">
        <v>0</v>
      </c>
      <c r="F339" s="93">
        <v>0</v>
      </c>
    </row>
    <row r="340" spans="1:6" ht="18" customHeight="1" x14ac:dyDescent="0.3">
      <c r="A340" s="76" t="s">
        <v>332</v>
      </c>
      <c r="B340" s="79">
        <v>2061515000</v>
      </c>
      <c r="C340" s="91">
        <v>0</v>
      </c>
      <c r="D340" s="92">
        <f t="shared" si="1"/>
        <v>0</v>
      </c>
      <c r="E340" s="91">
        <v>0</v>
      </c>
      <c r="F340" s="93">
        <v>0</v>
      </c>
    </row>
    <row r="341" spans="1:6" ht="18" customHeight="1" x14ac:dyDescent="0.3">
      <c r="A341" s="76" t="s">
        <v>333</v>
      </c>
      <c r="B341" s="59">
        <v>2061518000</v>
      </c>
      <c r="C341" s="91">
        <v>57564724</v>
      </c>
      <c r="D341" s="92">
        <f t="shared" si="1"/>
        <v>57564724</v>
      </c>
      <c r="E341" s="91">
        <v>13892908</v>
      </c>
      <c r="F341" s="93">
        <v>13892908</v>
      </c>
    </row>
    <row r="342" spans="1:6" ht="18" customHeight="1" x14ac:dyDescent="0.3">
      <c r="A342" s="58" t="s">
        <v>334</v>
      </c>
      <c r="B342" s="59">
        <v>2062000000</v>
      </c>
      <c r="C342" s="27"/>
      <c r="D342" s="45">
        <f>D343</f>
        <v>4452287319</v>
      </c>
      <c r="E342" s="27"/>
      <c r="F342" s="28">
        <v>3844155034</v>
      </c>
    </row>
    <row r="343" spans="1:6" ht="18" customHeight="1" x14ac:dyDescent="0.3">
      <c r="A343" s="76" t="s">
        <v>335</v>
      </c>
      <c r="B343" s="59">
        <v>2062003000</v>
      </c>
      <c r="C343" s="94">
        <v>33739427291</v>
      </c>
      <c r="D343" s="47">
        <f>SUM(C343:C345)</f>
        <v>4452287319</v>
      </c>
      <c r="E343" s="94">
        <v>27728094588</v>
      </c>
      <c r="F343" s="33">
        <v>3844155034</v>
      </c>
    </row>
    <row r="344" spans="1:6" ht="18" customHeight="1" x14ac:dyDescent="0.3">
      <c r="A344" s="64" t="s">
        <v>336</v>
      </c>
      <c r="B344" s="59" t="s">
        <v>337</v>
      </c>
      <c r="C344" s="95">
        <v>-29287139972</v>
      </c>
      <c r="D344" s="47"/>
      <c r="E344" s="95">
        <v>-23883939554</v>
      </c>
      <c r="F344" s="33"/>
    </row>
    <row r="345" spans="1:6" ht="18" customHeight="1" x14ac:dyDescent="0.3">
      <c r="A345" s="64" t="s">
        <v>338</v>
      </c>
      <c r="B345" s="59" t="s">
        <v>339</v>
      </c>
      <c r="C345" s="95"/>
      <c r="D345" s="47"/>
      <c r="E345" s="95"/>
      <c r="F345" s="33"/>
    </row>
    <row r="346" spans="1:6" ht="18" customHeight="1" x14ac:dyDescent="0.3">
      <c r="A346" s="76" t="s">
        <v>340</v>
      </c>
      <c r="B346" s="59"/>
      <c r="C346" s="27"/>
      <c r="D346" s="47"/>
      <c r="E346" s="27"/>
      <c r="F346" s="33"/>
    </row>
    <row r="347" spans="1:6" ht="18" customHeight="1" x14ac:dyDescent="0.3">
      <c r="A347" s="58" t="s">
        <v>341</v>
      </c>
      <c r="B347" s="96">
        <v>2062500000</v>
      </c>
      <c r="C347" s="42"/>
      <c r="D347" s="89">
        <f>D348</f>
        <v>0</v>
      </c>
      <c r="E347" s="42"/>
      <c r="F347" s="90">
        <v>0</v>
      </c>
    </row>
    <row r="348" spans="1:6" ht="18" customHeight="1" x14ac:dyDescent="0.3">
      <c r="A348" s="80" t="s">
        <v>342</v>
      </c>
      <c r="B348" s="59">
        <v>2062503000</v>
      </c>
      <c r="C348" s="95">
        <v>0</v>
      </c>
      <c r="D348" s="92">
        <f>C348</f>
        <v>0</v>
      </c>
      <c r="E348" s="95"/>
      <c r="F348" s="93">
        <v>0</v>
      </c>
    </row>
    <row r="349" spans="1:6" ht="18" customHeight="1" x14ac:dyDescent="0.3">
      <c r="A349" s="58" t="s">
        <v>343</v>
      </c>
      <c r="B349" s="96">
        <v>2063000000</v>
      </c>
      <c r="C349" s="91"/>
      <c r="D349" s="97">
        <f>SUM(D350:D353)</f>
        <v>32110456</v>
      </c>
      <c r="E349" s="91">
        <v>0</v>
      </c>
      <c r="F349" s="90">
        <v>32110456</v>
      </c>
    </row>
    <row r="350" spans="1:6" ht="18" customHeight="1" x14ac:dyDescent="0.3">
      <c r="A350" s="76" t="s">
        <v>344</v>
      </c>
      <c r="B350" s="59">
        <v>2063003000</v>
      </c>
      <c r="C350" s="95">
        <v>0</v>
      </c>
      <c r="D350" s="92">
        <f>C350</f>
        <v>0</v>
      </c>
      <c r="E350" s="95"/>
      <c r="F350" s="93"/>
    </row>
    <row r="351" spans="1:6" ht="18" customHeight="1" x14ac:dyDescent="0.3">
      <c r="A351" s="76" t="s">
        <v>345</v>
      </c>
      <c r="B351" s="59">
        <v>2063006000</v>
      </c>
      <c r="C351" s="95">
        <v>0</v>
      </c>
      <c r="D351" s="92">
        <f>C351</f>
        <v>0</v>
      </c>
      <c r="E351" s="95">
        <v>0</v>
      </c>
      <c r="F351" s="93">
        <v>0</v>
      </c>
    </row>
    <row r="352" spans="1:6" ht="18" customHeight="1" x14ac:dyDescent="0.3">
      <c r="A352" s="76" t="s">
        <v>346</v>
      </c>
      <c r="B352" s="59">
        <v>2063009000</v>
      </c>
      <c r="C352" s="95">
        <v>0</v>
      </c>
      <c r="D352" s="92">
        <f>C352</f>
        <v>0</v>
      </c>
      <c r="E352" s="95">
        <v>0</v>
      </c>
      <c r="F352" s="93">
        <v>0</v>
      </c>
    </row>
    <row r="353" spans="1:6" ht="18" customHeight="1" thickBot="1" x14ac:dyDescent="0.35">
      <c r="A353" s="83" t="s">
        <v>347</v>
      </c>
      <c r="B353" s="98">
        <v>2063012000</v>
      </c>
      <c r="C353" s="99">
        <v>32110456</v>
      </c>
      <c r="D353" s="100">
        <f>C353</f>
        <v>32110456</v>
      </c>
      <c r="E353" s="99">
        <v>32110456</v>
      </c>
      <c r="F353" s="101">
        <v>32110456</v>
      </c>
    </row>
    <row r="354" spans="1:6" s="22" customFormat="1" ht="18" customHeight="1" x14ac:dyDescent="0.3">
      <c r="A354" s="102" t="s">
        <v>348</v>
      </c>
      <c r="B354" s="103">
        <v>2000000000</v>
      </c>
      <c r="C354" s="104"/>
      <c r="D354" s="104">
        <f>D274+D317</f>
        <v>143321032698</v>
      </c>
      <c r="E354" s="104"/>
      <c r="F354" s="105">
        <v>139705600985</v>
      </c>
    </row>
    <row r="355" spans="1:6" s="22" customFormat="1" ht="18" customHeight="1" x14ac:dyDescent="0.3">
      <c r="A355" s="106" t="s">
        <v>349</v>
      </c>
      <c r="B355" s="72"/>
      <c r="C355" s="73"/>
      <c r="D355" s="74"/>
      <c r="E355" s="73"/>
      <c r="F355" s="75"/>
    </row>
    <row r="356" spans="1:6" s="22" customFormat="1" ht="18" customHeight="1" x14ac:dyDescent="0.3">
      <c r="A356" s="107" t="s">
        <v>350</v>
      </c>
      <c r="B356" s="72">
        <v>3030000000</v>
      </c>
      <c r="C356" s="19"/>
      <c r="D356" s="19">
        <f>D357+D361+D363</f>
        <v>32390955000</v>
      </c>
      <c r="E356" s="19"/>
      <c r="F356" s="20">
        <v>32390955000</v>
      </c>
    </row>
    <row r="357" spans="1:6" ht="18" customHeight="1" x14ac:dyDescent="0.3">
      <c r="A357" s="58" t="s">
        <v>351</v>
      </c>
      <c r="B357" s="59">
        <v>3030500000</v>
      </c>
      <c r="C357" s="27"/>
      <c r="D357" s="108">
        <f>SUM(C358:C359)</f>
        <v>32390955000</v>
      </c>
      <c r="E357" s="27"/>
      <c r="F357" s="39">
        <v>32390955000</v>
      </c>
    </row>
    <row r="358" spans="1:6" ht="18" customHeight="1" x14ac:dyDescent="0.3">
      <c r="A358" s="76" t="s">
        <v>352</v>
      </c>
      <c r="B358" s="59">
        <v>3030503000</v>
      </c>
      <c r="C358" s="109">
        <v>17878820000</v>
      </c>
      <c r="D358" s="47">
        <f>C358</f>
        <v>17878820000</v>
      </c>
      <c r="E358" s="109"/>
      <c r="F358" s="33">
        <v>17878820000</v>
      </c>
    </row>
    <row r="359" spans="1:6" ht="18" customHeight="1" x14ac:dyDescent="0.3">
      <c r="A359" s="76" t="s">
        <v>353</v>
      </c>
      <c r="B359" s="59">
        <v>3030506000</v>
      </c>
      <c r="C359" s="109">
        <v>14512135000</v>
      </c>
      <c r="D359" s="47">
        <f>C359</f>
        <v>14512135000</v>
      </c>
      <c r="E359" s="109">
        <v>17878820000</v>
      </c>
      <c r="F359" s="33">
        <v>14512135000</v>
      </c>
    </row>
    <row r="360" spans="1:6" ht="18" hidden="1" customHeight="1" x14ac:dyDescent="0.3">
      <c r="A360" s="76" t="s">
        <v>354</v>
      </c>
      <c r="B360" s="59"/>
      <c r="C360" s="110"/>
      <c r="D360" s="47"/>
      <c r="E360" s="110">
        <v>14512135000</v>
      </c>
      <c r="F360" s="33"/>
    </row>
    <row r="361" spans="1:6" ht="18" customHeight="1" x14ac:dyDescent="0.3">
      <c r="A361" s="58" t="s">
        <v>355</v>
      </c>
      <c r="B361" s="59">
        <v>3031000000</v>
      </c>
      <c r="C361" s="27"/>
      <c r="D361" s="45">
        <f>D362</f>
        <v>0</v>
      </c>
      <c r="E361" s="27"/>
      <c r="F361" s="28">
        <v>0</v>
      </c>
    </row>
    <row r="362" spans="1:6" ht="18" hidden="1" customHeight="1" x14ac:dyDescent="0.3">
      <c r="A362" s="76" t="s">
        <v>356</v>
      </c>
      <c r="B362" s="59">
        <v>3031003000</v>
      </c>
      <c r="C362" s="111">
        <v>0</v>
      </c>
      <c r="D362" s="47">
        <f>C362</f>
        <v>0</v>
      </c>
      <c r="E362" s="111"/>
      <c r="F362" s="33">
        <v>0</v>
      </c>
    </row>
    <row r="363" spans="1:6" ht="18" customHeight="1" x14ac:dyDescent="0.3">
      <c r="A363" s="58" t="s">
        <v>357</v>
      </c>
      <c r="B363" s="59">
        <v>3031500000</v>
      </c>
      <c r="C363" s="27"/>
      <c r="D363" s="47">
        <f>D364</f>
        <v>0</v>
      </c>
      <c r="E363" s="27">
        <v>0</v>
      </c>
      <c r="F363" s="33">
        <v>0</v>
      </c>
    </row>
    <row r="364" spans="1:6" ht="18" hidden="1" customHeight="1" x14ac:dyDescent="0.3">
      <c r="A364" s="76" t="s">
        <v>358</v>
      </c>
      <c r="B364" s="59">
        <v>3031503000</v>
      </c>
      <c r="C364" s="111">
        <v>0</v>
      </c>
      <c r="D364" s="47">
        <f>C364</f>
        <v>0</v>
      </c>
      <c r="E364" s="111"/>
      <c r="F364" s="33">
        <v>0</v>
      </c>
    </row>
    <row r="365" spans="1:6" ht="18" customHeight="1" x14ac:dyDescent="0.3">
      <c r="A365" s="58" t="s">
        <v>359</v>
      </c>
      <c r="B365" s="59"/>
      <c r="C365" s="27"/>
      <c r="D365" s="47"/>
      <c r="E365" s="27">
        <v>0</v>
      </c>
      <c r="F365" s="33"/>
    </row>
    <row r="366" spans="1:6" s="22" customFormat="1" ht="18" customHeight="1" x14ac:dyDescent="0.3">
      <c r="A366" s="107" t="s">
        <v>360</v>
      </c>
      <c r="B366" s="112">
        <v>3060000000</v>
      </c>
      <c r="C366" s="19"/>
      <c r="D366" s="19">
        <f>D367+D369+D371+D376</f>
        <v>504637133226</v>
      </c>
      <c r="E366" s="19"/>
      <c r="F366" s="20">
        <v>512022217242</v>
      </c>
    </row>
    <row r="367" spans="1:6" ht="18" customHeight="1" x14ac:dyDescent="0.3">
      <c r="A367" s="58" t="s">
        <v>361</v>
      </c>
      <c r="B367" s="59">
        <v>3060503000</v>
      </c>
      <c r="C367" s="27"/>
      <c r="D367" s="45">
        <f>D368</f>
        <v>16195477500</v>
      </c>
      <c r="E367" s="110"/>
      <c r="F367" s="28">
        <v>16195477500</v>
      </c>
    </row>
    <row r="368" spans="1:6" ht="18" customHeight="1" x14ac:dyDescent="0.3">
      <c r="A368" s="76" t="s">
        <v>362</v>
      </c>
      <c r="B368" s="59">
        <v>3060503000</v>
      </c>
      <c r="C368" s="109">
        <v>16195477500</v>
      </c>
      <c r="D368" s="47">
        <f>C368</f>
        <v>16195477500</v>
      </c>
      <c r="E368" s="109"/>
      <c r="F368" s="33">
        <v>16195477500</v>
      </c>
    </row>
    <row r="369" spans="1:10" ht="18" customHeight="1" x14ac:dyDescent="0.3">
      <c r="A369" s="58" t="s">
        <v>363</v>
      </c>
      <c r="B369" s="59">
        <v>3060506000</v>
      </c>
      <c r="C369" s="109">
        <v>0</v>
      </c>
      <c r="D369" s="89">
        <f>D370</f>
        <v>0</v>
      </c>
      <c r="E369" s="109">
        <v>16195477500</v>
      </c>
      <c r="F369" s="90">
        <v>0</v>
      </c>
    </row>
    <row r="370" spans="1:10" ht="18" hidden="1" customHeight="1" x14ac:dyDescent="0.3">
      <c r="A370" s="76" t="s">
        <v>364</v>
      </c>
      <c r="B370" s="59">
        <v>3060509080</v>
      </c>
      <c r="C370" s="109">
        <v>0</v>
      </c>
      <c r="D370" s="47">
        <f>C370</f>
        <v>0</v>
      </c>
      <c r="E370" s="109">
        <v>0</v>
      </c>
      <c r="F370" s="33">
        <v>0</v>
      </c>
    </row>
    <row r="371" spans="1:10" ht="18" customHeight="1" x14ac:dyDescent="0.3">
      <c r="A371" s="58" t="s">
        <v>365</v>
      </c>
      <c r="B371" s="59">
        <v>3060509000</v>
      </c>
      <c r="C371" s="110"/>
      <c r="D371" s="45">
        <f>SUM(D372:D375)</f>
        <v>495826739742</v>
      </c>
      <c r="E371" s="110"/>
      <c r="F371" s="28">
        <v>504342046493</v>
      </c>
    </row>
    <row r="372" spans="1:10" ht="18" customHeight="1" x14ac:dyDescent="0.3">
      <c r="A372" s="76" t="s">
        <v>366</v>
      </c>
      <c r="B372" s="59">
        <v>3060509040</v>
      </c>
      <c r="C372" s="109">
        <v>184880086489</v>
      </c>
      <c r="D372" s="47">
        <f>C372</f>
        <v>184880086489</v>
      </c>
      <c r="E372" s="109">
        <v>184880086489</v>
      </c>
      <c r="F372" s="33">
        <v>184880086489</v>
      </c>
    </row>
    <row r="373" spans="1:10" ht="18" customHeight="1" x14ac:dyDescent="0.3">
      <c r="A373" s="76" t="s">
        <v>367</v>
      </c>
      <c r="B373" s="59">
        <v>3060509120</v>
      </c>
      <c r="C373" s="109">
        <v>250000000</v>
      </c>
      <c r="D373" s="47">
        <f>C373</f>
        <v>250000000</v>
      </c>
      <c r="E373" s="109">
        <v>250000000</v>
      </c>
      <c r="F373" s="33">
        <v>250000000</v>
      </c>
    </row>
    <row r="374" spans="1:10" ht="18" customHeight="1" x14ac:dyDescent="0.3">
      <c r="A374" s="76" t="s">
        <v>368</v>
      </c>
      <c r="B374" s="59"/>
      <c r="C374" s="109">
        <v>53748028385</v>
      </c>
      <c r="D374" s="47">
        <f>C374</f>
        <v>53748028385</v>
      </c>
      <c r="E374" s="109">
        <v>53748028385</v>
      </c>
      <c r="F374" s="33">
        <v>53748028385</v>
      </c>
    </row>
    <row r="375" spans="1:10" ht="18" customHeight="1" x14ac:dyDescent="0.3">
      <c r="A375" s="76" t="s">
        <v>369</v>
      </c>
      <c r="B375" s="59">
        <v>3060509160</v>
      </c>
      <c r="C375" s="109">
        <v>256948624868</v>
      </c>
      <c r="D375" s="47">
        <f>C375</f>
        <v>256948624868</v>
      </c>
      <c r="E375" s="109">
        <v>265463931619</v>
      </c>
      <c r="F375" s="33">
        <v>265463931619</v>
      </c>
    </row>
    <row r="376" spans="1:10" ht="18" customHeight="1" x14ac:dyDescent="0.15">
      <c r="A376" s="58" t="s">
        <v>370</v>
      </c>
      <c r="B376" s="113">
        <v>3060512000</v>
      </c>
      <c r="C376" s="110"/>
      <c r="D376" s="45">
        <f>SUM(D377:D379)</f>
        <v>-7385084016</v>
      </c>
      <c r="E376" s="110"/>
      <c r="F376" s="28">
        <v>-8515306751</v>
      </c>
    </row>
    <row r="377" spans="1:10" ht="18" customHeight="1" x14ac:dyDescent="0.3">
      <c r="A377" s="76" t="s">
        <v>371</v>
      </c>
      <c r="B377" s="59">
        <v>3060512040</v>
      </c>
      <c r="C377" s="109">
        <v>0</v>
      </c>
      <c r="D377" s="47">
        <f>C377</f>
        <v>0</v>
      </c>
      <c r="E377" s="109">
        <v>0</v>
      </c>
      <c r="F377" s="33">
        <v>0</v>
      </c>
    </row>
    <row r="378" spans="1:10" ht="18" customHeight="1" x14ac:dyDescent="0.3">
      <c r="A378" s="76" t="s">
        <v>372</v>
      </c>
      <c r="B378" s="114">
        <v>3060512080</v>
      </c>
      <c r="C378" s="109">
        <v>-6629611558</v>
      </c>
      <c r="D378" s="47">
        <f>C378</f>
        <v>-6629611558</v>
      </c>
      <c r="E378" s="109">
        <v>-6495672253</v>
      </c>
      <c r="F378" s="33">
        <v>-6495672253</v>
      </c>
    </row>
    <row r="379" spans="1:10" ht="18" customHeight="1" x14ac:dyDescent="0.3">
      <c r="A379" s="76" t="s">
        <v>373</v>
      </c>
      <c r="B379" s="114">
        <v>3060512120</v>
      </c>
      <c r="C379" s="109">
        <v>-755472458</v>
      </c>
      <c r="D379" s="47">
        <f>C379</f>
        <v>-755472458</v>
      </c>
      <c r="E379" s="109">
        <v>-2019634498</v>
      </c>
      <c r="F379" s="33">
        <v>-2019634498</v>
      </c>
      <c r="J379" s="30" t="s">
        <v>49</v>
      </c>
    </row>
    <row r="380" spans="1:10" s="22" customFormat="1" ht="18" customHeight="1" x14ac:dyDescent="0.3">
      <c r="A380" s="115" t="s">
        <v>374</v>
      </c>
      <c r="B380" s="116">
        <v>3090000000</v>
      </c>
      <c r="C380" s="19">
        <v>0</v>
      </c>
      <c r="D380" s="19">
        <f>C380</f>
        <v>0</v>
      </c>
      <c r="E380" s="19">
        <v>0</v>
      </c>
      <c r="F380" s="20">
        <v>0</v>
      </c>
    </row>
    <row r="381" spans="1:10" s="22" customFormat="1" ht="18" customHeight="1" x14ac:dyDescent="0.3">
      <c r="A381" s="115" t="s">
        <v>375</v>
      </c>
      <c r="B381" s="116">
        <v>3120000000</v>
      </c>
      <c r="C381" s="117"/>
      <c r="D381" s="19">
        <f>D382+D384+D389+D391</f>
        <v>0</v>
      </c>
      <c r="E381" s="117"/>
      <c r="F381" s="20">
        <v>0</v>
      </c>
    </row>
    <row r="382" spans="1:10" ht="18" customHeight="1" x14ac:dyDescent="0.3">
      <c r="A382" s="58" t="s">
        <v>376</v>
      </c>
      <c r="B382" s="59">
        <v>3120500000</v>
      </c>
      <c r="C382" s="27"/>
      <c r="D382" s="45">
        <f>D383</f>
        <v>0</v>
      </c>
      <c r="E382" s="110"/>
      <c r="F382" s="28">
        <v>0</v>
      </c>
    </row>
    <row r="383" spans="1:10" ht="18" hidden="1" customHeight="1" x14ac:dyDescent="0.3">
      <c r="A383" s="76" t="s">
        <v>377</v>
      </c>
      <c r="B383" s="79">
        <v>3120503000</v>
      </c>
      <c r="C383" s="111">
        <v>0</v>
      </c>
      <c r="D383" s="47">
        <f>C383</f>
        <v>0</v>
      </c>
      <c r="E383" s="111">
        <v>0</v>
      </c>
      <c r="F383" s="33">
        <v>0</v>
      </c>
    </row>
    <row r="384" spans="1:10" ht="18" customHeight="1" x14ac:dyDescent="0.3">
      <c r="A384" s="58" t="s">
        <v>378</v>
      </c>
      <c r="B384" s="118">
        <v>3121000000</v>
      </c>
      <c r="C384" s="82"/>
      <c r="D384" s="119">
        <f>SUM(D385:D388)</f>
        <v>0</v>
      </c>
      <c r="E384" s="82"/>
      <c r="F384" s="120">
        <v>0</v>
      </c>
    </row>
    <row r="385" spans="1:8" ht="18" customHeight="1" outlineLevel="1" x14ac:dyDescent="0.3">
      <c r="A385" s="76" t="s">
        <v>379</v>
      </c>
      <c r="B385" s="118">
        <v>3121003000</v>
      </c>
      <c r="C385" s="111">
        <v>0</v>
      </c>
      <c r="D385" s="121">
        <f t="shared" ref="D385:D388" si="2">C385</f>
        <v>0</v>
      </c>
      <c r="E385" s="111">
        <v>0</v>
      </c>
      <c r="F385" s="122">
        <v>0</v>
      </c>
    </row>
    <row r="386" spans="1:8" ht="18" customHeight="1" outlineLevel="1" x14ac:dyDescent="0.3">
      <c r="A386" s="76" t="s">
        <v>380</v>
      </c>
      <c r="B386" s="118">
        <v>3121006000</v>
      </c>
      <c r="C386" s="111">
        <v>0</v>
      </c>
      <c r="D386" s="121">
        <f t="shared" si="2"/>
        <v>0</v>
      </c>
      <c r="E386" s="111">
        <v>0</v>
      </c>
      <c r="F386" s="122">
        <v>0</v>
      </c>
    </row>
    <row r="387" spans="1:8" ht="18" customHeight="1" outlineLevel="1" x14ac:dyDescent="0.3">
      <c r="A387" s="76" t="s">
        <v>381</v>
      </c>
      <c r="B387" s="59">
        <v>3121015000</v>
      </c>
      <c r="C387" s="111">
        <v>0</v>
      </c>
      <c r="D387" s="121">
        <f t="shared" si="2"/>
        <v>0</v>
      </c>
      <c r="E387" s="111">
        <v>0</v>
      </c>
      <c r="F387" s="122">
        <v>0</v>
      </c>
    </row>
    <row r="388" spans="1:8" ht="18" customHeight="1" outlineLevel="1" x14ac:dyDescent="0.3">
      <c r="A388" s="76" t="s">
        <v>382</v>
      </c>
      <c r="B388" s="79">
        <v>3121018000</v>
      </c>
      <c r="C388" s="111">
        <v>0</v>
      </c>
      <c r="D388" s="121">
        <f t="shared" si="2"/>
        <v>0</v>
      </c>
      <c r="E388" s="111">
        <v>0</v>
      </c>
      <c r="F388" s="122">
        <v>0</v>
      </c>
    </row>
    <row r="389" spans="1:8" ht="18" customHeight="1" x14ac:dyDescent="0.3">
      <c r="A389" s="58" t="s">
        <v>383</v>
      </c>
      <c r="B389" s="118">
        <v>3121500000</v>
      </c>
      <c r="C389" s="82"/>
      <c r="D389" s="45">
        <f>D390</f>
        <v>0</v>
      </c>
      <c r="E389" s="82"/>
      <c r="F389" s="28">
        <v>0</v>
      </c>
    </row>
    <row r="390" spans="1:8" ht="18" hidden="1" customHeight="1" x14ac:dyDescent="0.3">
      <c r="A390" s="76" t="s">
        <v>384</v>
      </c>
      <c r="B390" s="118">
        <v>3121503000</v>
      </c>
      <c r="C390" s="111">
        <v>0</v>
      </c>
      <c r="D390" s="47">
        <f>C390</f>
        <v>0</v>
      </c>
      <c r="E390" s="111">
        <v>0</v>
      </c>
      <c r="F390" s="33">
        <v>0</v>
      </c>
    </row>
    <row r="391" spans="1:8" ht="18" customHeight="1" x14ac:dyDescent="0.3">
      <c r="A391" s="58" t="s">
        <v>385</v>
      </c>
      <c r="B391" s="118">
        <v>3122000000</v>
      </c>
      <c r="C391" s="82"/>
      <c r="D391" s="45">
        <f>SUM(D392:D393)</f>
        <v>0</v>
      </c>
      <c r="E391" s="82"/>
      <c r="F391" s="28">
        <v>0</v>
      </c>
    </row>
    <row r="392" spans="1:8" ht="18" hidden="1" customHeight="1" x14ac:dyDescent="0.3">
      <c r="A392" s="76" t="s">
        <v>386</v>
      </c>
      <c r="B392" s="118">
        <v>3122003000</v>
      </c>
      <c r="C392" s="111">
        <v>0</v>
      </c>
      <c r="D392" s="47">
        <f>C392</f>
        <v>0</v>
      </c>
      <c r="E392" s="111">
        <v>0</v>
      </c>
      <c r="F392" s="33">
        <v>0</v>
      </c>
    </row>
    <row r="393" spans="1:8" ht="18" hidden="1" customHeight="1" x14ac:dyDescent="0.3">
      <c r="A393" s="76" t="s">
        <v>387</v>
      </c>
      <c r="B393" s="118">
        <v>3122006000</v>
      </c>
      <c r="C393" s="111">
        <v>0</v>
      </c>
      <c r="D393" s="47">
        <f>C393</f>
        <v>0</v>
      </c>
      <c r="E393" s="111">
        <v>0</v>
      </c>
      <c r="F393" s="33">
        <v>0</v>
      </c>
    </row>
    <row r="394" spans="1:8" s="22" customFormat="1" ht="18" customHeight="1" x14ac:dyDescent="0.3">
      <c r="A394" s="123" t="s">
        <v>388</v>
      </c>
      <c r="B394" s="124">
        <v>3150000000</v>
      </c>
      <c r="C394" s="125"/>
      <c r="D394" s="125">
        <f>D356+D366+D380+D381</f>
        <v>537028088226</v>
      </c>
      <c r="E394" s="125"/>
      <c r="F394" s="126">
        <v>544413172242</v>
      </c>
    </row>
    <row r="395" spans="1:8" s="22" customFormat="1" ht="18" customHeight="1" x14ac:dyDescent="0.3">
      <c r="A395" s="115" t="s">
        <v>389</v>
      </c>
      <c r="B395" s="116">
        <v>3180000000</v>
      </c>
      <c r="C395" s="117">
        <v>0</v>
      </c>
      <c r="D395" s="117">
        <f>C395</f>
        <v>0</v>
      </c>
      <c r="E395" s="117">
        <v>0</v>
      </c>
      <c r="F395" s="127">
        <v>0</v>
      </c>
    </row>
    <row r="396" spans="1:8" s="22" customFormat="1" ht="18" customHeight="1" x14ac:dyDescent="0.3">
      <c r="A396" s="70" t="s">
        <v>390</v>
      </c>
      <c r="B396" s="116">
        <v>3000000000</v>
      </c>
      <c r="C396" s="128"/>
      <c r="D396" s="129">
        <f>D394+D395</f>
        <v>537028088226</v>
      </c>
      <c r="E396" s="128"/>
      <c r="F396" s="130">
        <v>544413172242</v>
      </c>
      <c r="G396" s="131"/>
      <c r="H396" s="132"/>
    </row>
    <row r="397" spans="1:8" s="22" customFormat="1" ht="18" customHeight="1" thickBot="1" x14ac:dyDescent="0.35">
      <c r="A397" s="133" t="s">
        <v>391</v>
      </c>
      <c r="B397" s="134"/>
      <c r="C397" s="135"/>
      <c r="D397" s="136">
        <f>D354+D396</f>
        <v>680349120924</v>
      </c>
      <c r="E397" s="135"/>
      <c r="F397" s="137">
        <v>684118773227</v>
      </c>
      <c r="G397" s="131"/>
    </row>
    <row r="398" spans="1:8" s="22" customFormat="1" ht="18.75" customHeight="1" x14ac:dyDescent="0.3">
      <c r="A398" s="16"/>
      <c r="C398" s="22" t="s">
        <v>392</v>
      </c>
      <c r="D398" s="131">
        <f>D397-D272</f>
        <v>0</v>
      </c>
      <c r="E398" s="131"/>
      <c r="F398" s="131">
        <f>F397-F272</f>
        <v>0</v>
      </c>
      <c r="G398" s="21"/>
    </row>
    <row r="399" spans="1:8" ht="18.75" customHeight="1" x14ac:dyDescent="0.3">
      <c r="A399" s="138"/>
      <c r="B399" s="30"/>
      <c r="D399" s="139">
        <f>D272-D397</f>
        <v>0</v>
      </c>
      <c r="E399" s="139"/>
      <c r="F399" s="139">
        <f>F272-F397</f>
        <v>0</v>
      </c>
    </row>
    <row r="400" spans="1:8" ht="18.75" customHeight="1" x14ac:dyDescent="0.3">
      <c r="A400" s="138"/>
      <c r="B400" s="30"/>
      <c r="C400" s="140"/>
      <c r="D400" s="141">
        <f>D354/D396</f>
        <v>0.26687809416345754</v>
      </c>
      <c r="E400" s="140"/>
      <c r="F400" s="141">
        <f>F354/F396</f>
        <v>0.25661686400728512</v>
      </c>
      <c r="G400" s="22"/>
    </row>
    <row r="401" spans="1:10" ht="18.75" customHeight="1" x14ac:dyDescent="0.3">
      <c r="A401" s="138"/>
      <c r="B401" s="30"/>
      <c r="C401"/>
      <c r="D401"/>
      <c r="E401"/>
      <c r="F401"/>
      <c r="G401"/>
      <c r="H401"/>
      <c r="I401"/>
      <c r="J401"/>
    </row>
    <row r="402" spans="1:10" ht="18.75" customHeight="1" x14ac:dyDescent="0.15">
      <c r="C402"/>
      <c r="D402"/>
      <c r="E402"/>
      <c r="F402"/>
      <c r="G402"/>
      <c r="H402"/>
      <c r="I402"/>
      <c r="J402"/>
    </row>
    <row r="403" spans="1:10" ht="18.75" customHeight="1" x14ac:dyDescent="0.15">
      <c r="C403"/>
      <c r="D403"/>
      <c r="E403"/>
      <c r="F403"/>
      <c r="G403"/>
      <c r="H403"/>
      <c r="I403"/>
      <c r="J403"/>
    </row>
    <row r="404" spans="1:10" ht="18.75" customHeight="1" x14ac:dyDescent="0.15">
      <c r="C404"/>
      <c r="D404"/>
      <c r="E404"/>
      <c r="F404"/>
      <c r="G404"/>
      <c r="H404"/>
      <c r="I404"/>
      <c r="J404"/>
    </row>
    <row r="405" spans="1:10" ht="18.75" customHeight="1" x14ac:dyDescent="0.15">
      <c r="C405"/>
      <c r="E405"/>
      <c r="F405"/>
      <c r="G405"/>
      <c r="H405"/>
      <c r="I405"/>
      <c r="J405"/>
    </row>
    <row r="406" spans="1:10" ht="18.75" customHeight="1" x14ac:dyDescent="0.15">
      <c r="C406"/>
      <c r="E406"/>
      <c r="F406"/>
      <c r="G406"/>
      <c r="H406"/>
      <c r="I406"/>
      <c r="J406"/>
    </row>
    <row r="407" spans="1:10" ht="18.75" customHeight="1" x14ac:dyDescent="0.15">
      <c r="C407"/>
      <c r="D407"/>
      <c r="E407"/>
      <c r="F407"/>
      <c r="G407"/>
      <c r="H407"/>
      <c r="I407"/>
      <c r="J407"/>
    </row>
    <row r="408" spans="1:10" ht="18.75" customHeight="1" x14ac:dyDescent="0.15">
      <c r="C408"/>
      <c r="D408"/>
      <c r="E408"/>
      <c r="F408"/>
      <c r="G408"/>
      <c r="H408"/>
      <c r="I408"/>
      <c r="J408"/>
    </row>
    <row r="409" spans="1:10" ht="18.75" customHeight="1" x14ac:dyDescent="0.15">
      <c r="C409"/>
      <c r="D409"/>
      <c r="E409"/>
      <c r="F409"/>
      <c r="G409"/>
      <c r="H409"/>
      <c r="I409"/>
      <c r="J409"/>
    </row>
    <row r="412" spans="1:10" ht="18.75" customHeight="1" x14ac:dyDescent="0.15">
      <c r="C412"/>
      <c r="D412"/>
      <c r="E412"/>
      <c r="F412"/>
      <c r="G412"/>
    </row>
  </sheetData>
  <mergeCells count="8">
    <mergeCell ref="A1:F1"/>
    <mergeCell ref="A2:F2"/>
    <mergeCell ref="A3:F3"/>
    <mergeCell ref="A5:A6"/>
    <mergeCell ref="C5:D5"/>
    <mergeCell ref="E5:F5"/>
    <mergeCell ref="C6:D6"/>
    <mergeCell ref="E6:F6"/>
  </mergeCells>
  <phoneticPr fontId="4" type="noConversion"/>
  <printOptions horizontalCentered="1"/>
  <pageMargins left="0.78740157480314965" right="0.78740157480314965" top="0.86614173228346458" bottom="0.86614173228346458" header="0" footer="0"/>
  <pageSetup paperSize="151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2020-03-24T02:26:39Z</dcterms:created>
  <dcterms:modified xsi:type="dcterms:W3CDTF">2020-04-02T01:50:36Z</dcterms:modified>
</cp:coreProperties>
</file>