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알리오\알리오(2020)\첨부서류\17. 요약손익계산서\연결\"/>
    </mc:Choice>
  </mc:AlternateContent>
  <bookViews>
    <workbookView xWindow="0" yWindow="0" windowWidth="25620" windowHeight="12840"/>
  </bookViews>
  <sheets>
    <sheet name="연결손익계산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SSS1" hidden="1">#REF!</definedName>
    <definedName name="__123Graph_D" hidden="1">[2]FAB별!#REF!</definedName>
    <definedName name="__IntlFixup">TRUE</definedName>
    <definedName name="__SSS1" hidden="1">#REF!</definedName>
    <definedName name="__ttt43" hidden="1">[3]분석적검토!#REF!</definedName>
    <definedName name="_Dist_Values" hidden="1">#REF!</definedName>
    <definedName name="_Fill" hidden="1">#REF!</definedName>
    <definedName name="_FILL1" hidden="1">#REF!</definedName>
    <definedName name="_Key1" hidden="1">#REF!</definedName>
    <definedName name="_Key2" hidden="1">#REF!</definedName>
    <definedName name="_Order1">255</definedName>
    <definedName name="_Order2">255</definedName>
    <definedName name="_Parse_Out" hidden="1">#REF!</definedName>
    <definedName name="_Regression_Int">1</definedName>
    <definedName name="_Sort" hidden="1">#REF!</definedName>
    <definedName name="_SORT1" hidden="1">#REF!</definedName>
    <definedName name="_SSS1" hidden="1">#REF!</definedName>
    <definedName name="_Table2_In1" hidden="1">#REF!</definedName>
    <definedName name="_Table2_In2" hidden="1">#REF!</definedName>
    <definedName name="_Table2_Out" hidden="1">#REF!</definedName>
    <definedName name="_ttt43" hidden="1">[4]분석적검토!#REF!</definedName>
    <definedName name="aaaaaaaaaa" hidden="1">#REF!</definedName>
    <definedName name="Access_Button">"X9805인원_인사기록__2__List"</definedName>
    <definedName name="AccessDatabase">"C:\SINS\인원현황\9805인원.mdb"</definedName>
    <definedName name="anscount">2</definedName>
    <definedName name="ARBS" hidden="1">{#N/A,#N/A,FALSE,"BS";#N/A,#N/A,FALSE,"PL";#N/A,#N/A,FALSE,"처분";#N/A,#N/A,FALSE,"현금";#N/A,#N/A,FALSE,"매출";#N/A,#N/A,FALSE,"원가";#N/A,#N/A,FALSE,"경영"}</definedName>
    <definedName name="AS2DocOpenMode">"AS2DocumentEdit"</definedName>
    <definedName name="AS2ReportLS">1</definedName>
    <definedName name="AS2SyncStepLS">0</definedName>
    <definedName name="AS2TickmarkLS" hidden="1">#REF!</definedName>
    <definedName name="AS2VersionLS">300</definedName>
    <definedName name="ASQ" hidden="1">{#N/A,#N/A,FALSE,"총괄수정"}</definedName>
    <definedName name="BG_Del">15</definedName>
    <definedName name="BG_Ins">4</definedName>
    <definedName name="BG_Mod">6</definedName>
    <definedName name="dkdlrh">{"'Sheet1'!$A$1:$D$15"}</definedName>
    <definedName name="HTML_CodePage">1252</definedName>
    <definedName name="HTML_Control">{"'Advertisment &amp; Publicity'!$A$1:$E$28"}</definedName>
    <definedName name="HTML_Description">""</definedName>
    <definedName name="HTML_Email">""</definedName>
    <definedName name="HTML_Header">"Advertisment &amp; Publicity"</definedName>
    <definedName name="HTML_LastUpdate">"14/5/2000"</definedName>
    <definedName name="HTML_LineAfter">FALSE</definedName>
    <definedName name="HTML_LineBefore">FALSE</definedName>
    <definedName name="HTML_Name">"Sameer Rai Magoon"</definedName>
    <definedName name="HTML_OBDlg2">TRUE</definedName>
    <definedName name="HTML_OBDlg4">TRUE</definedName>
    <definedName name="HTML_OS">0</definedName>
    <definedName name="HTML_PathFile">"E:\O\BAL_SHEE\STATUTAR.BAL\BALM2000\MyHTML.htm"</definedName>
    <definedName name="HTML_Title">"CORO_DEL"</definedName>
    <definedName name="HTML1_1" hidden="1">"[수주관리98.xls]회선현황!$A$5:$O$53"</definedName>
    <definedName name="HTML1_10">""</definedName>
    <definedName name="HTML1_11">1</definedName>
    <definedName name="HTML1_12">"C:\My Documents\98년\1월\영업현황\시험.htm"</definedName>
    <definedName name="HTML1_2">1</definedName>
    <definedName name="HTML1_3">"수주관리98"</definedName>
    <definedName name="HTML1_4">"회선현황"</definedName>
    <definedName name="HTML1_5">""</definedName>
    <definedName name="HTML1_6">-4146</definedName>
    <definedName name="HTML1_7">-4146</definedName>
    <definedName name="HTML1_8">"98-01-21"</definedName>
    <definedName name="HTML1_9">"김은광"</definedName>
    <definedName name="HTML10_1" hidden="1">"'[수주관리98.xls]2월1주차'!$A$1:$P$31"</definedName>
    <definedName name="HTML10_10">""</definedName>
    <definedName name="HTML10_11">1</definedName>
    <definedName name="HTML10_12">"C:\My Documents\98년\영업현황\일일현황-98.2.6.htm"</definedName>
    <definedName name="HTML10_2">1</definedName>
    <definedName name="HTML10_3">""</definedName>
    <definedName name="HTML10_4">""</definedName>
    <definedName name="HTML10_5">""</definedName>
    <definedName name="HTML10_6">-4146</definedName>
    <definedName name="HTML10_7">-4146</definedName>
    <definedName name="HTML10_8">""</definedName>
    <definedName name="HTML10_9">""</definedName>
    <definedName name="HTML11_1" hidden="1">"'[수주관리98.xls]2월2주차'!$A$1:$P$21"</definedName>
    <definedName name="HTML11_10">""</definedName>
    <definedName name="HTML11_11">1</definedName>
    <definedName name="HTML11_12">"C:\My Documents\98년\영업현황\일일현황-98.2.12.htm"</definedName>
    <definedName name="HTML11_2">1</definedName>
    <definedName name="HTML11_3">""</definedName>
    <definedName name="HTML11_4">""</definedName>
    <definedName name="HTML11_5">""</definedName>
    <definedName name="HTML11_6">-4146</definedName>
    <definedName name="HTML11_7">-4146</definedName>
    <definedName name="HTML11_8">""</definedName>
    <definedName name="HTML11_9">""</definedName>
    <definedName name="HTML12_1" hidden="1">"'[수주관리98.xls]2월2주차'!$A$1:$P$34"</definedName>
    <definedName name="HTML12_10">""</definedName>
    <definedName name="HTML12_11">1</definedName>
    <definedName name="HTML12_12">"C:\My Documents\98년\영업현황\일일현황-98.2.13.htm"</definedName>
    <definedName name="HTML12_2">1</definedName>
    <definedName name="HTML12_3">""</definedName>
    <definedName name="HTML12_4">""</definedName>
    <definedName name="HTML12_5">""</definedName>
    <definedName name="HTML12_6">-4146</definedName>
    <definedName name="HTML12_7">-4146</definedName>
    <definedName name="HTML12_8">""</definedName>
    <definedName name="HTML12_9">""</definedName>
    <definedName name="HTML13_1" hidden="1">"'[수주관리98.xls]2월2주차'!$A$1:$P$19"</definedName>
    <definedName name="HTML13_10">""</definedName>
    <definedName name="HTML13_11">1</definedName>
    <definedName name="HTML13_12">"C:\My Documents\98년\영업현황\일일현황-98.2.12.htm"</definedName>
    <definedName name="HTML13_2">1</definedName>
    <definedName name="HTML13_3">""</definedName>
    <definedName name="HTML13_4">""</definedName>
    <definedName name="HTML13_5">""</definedName>
    <definedName name="HTML13_6">-4146</definedName>
    <definedName name="HTML13_7">-4146</definedName>
    <definedName name="HTML13_8">""</definedName>
    <definedName name="HTML13_9">""</definedName>
    <definedName name="HTML14_1" hidden="1">"'[수주관리98.xls]2월2주차'!$A$1:$P$17"</definedName>
    <definedName name="HTML14_10">""</definedName>
    <definedName name="HTML14_11">1</definedName>
    <definedName name="HTML14_12">"C:\My Documents\98년\영업현황\일일현황-98.2.9.htm"</definedName>
    <definedName name="HTML14_2">1</definedName>
    <definedName name="HTML14_3">""</definedName>
    <definedName name="HTML14_4">""</definedName>
    <definedName name="HTML14_5">""</definedName>
    <definedName name="HTML14_6">-4146</definedName>
    <definedName name="HTML14_7">-4146</definedName>
    <definedName name="HTML14_8">""</definedName>
    <definedName name="HTML14_9">""</definedName>
    <definedName name="HTML15_1" hidden="1">"'[수주관리98.xls]2월3주차'!$A$1:$P$20"</definedName>
    <definedName name="HTML15_10">""</definedName>
    <definedName name="HTML15_11">1</definedName>
    <definedName name="HTML15_12">"C:\My Documents\98년\영업현황\일일현황-98.2.16.htm"</definedName>
    <definedName name="HTML15_2">1</definedName>
    <definedName name="HTML15_3">""</definedName>
    <definedName name="HTML15_4">""</definedName>
    <definedName name="HTML15_5">""</definedName>
    <definedName name="HTML15_6">-4146</definedName>
    <definedName name="HTML15_7">-4146</definedName>
    <definedName name="HTML15_8">""</definedName>
    <definedName name="HTML15_9">""</definedName>
    <definedName name="HTML16_1" hidden="1">"'[수주통합관리98_2_21.xls]2월3주차'!$A$1:$I$89"</definedName>
    <definedName name="HTML16_10">""</definedName>
    <definedName name="HTML16_11">1</definedName>
    <definedName name="HTML16_12">"C:\My Documents\98년\영업현황\일일현황-98.2.25.htm"</definedName>
    <definedName name="HTML16_2">1</definedName>
    <definedName name="HTML16_3">""</definedName>
    <definedName name="HTML16_4">""</definedName>
    <definedName name="HTML16_5">""</definedName>
    <definedName name="HTML16_6">-4146</definedName>
    <definedName name="HTML16_7">-4146</definedName>
    <definedName name="HTML16_8">""</definedName>
    <definedName name="HTML16_9">""</definedName>
    <definedName name="HTML17_1" hidden="1">"'[수주통합관리98_2_21.xls]2월3주차'!$A$4:$H$30"</definedName>
    <definedName name="HTML17_10">""</definedName>
    <definedName name="HTML17_11">1</definedName>
    <definedName name="HTML17_12">"C:\My Documents\98년\영업현황\1월 수주현황.htm"</definedName>
    <definedName name="HTML17_2">1</definedName>
    <definedName name="HTML17_3">""</definedName>
    <definedName name="HTML17_4">""</definedName>
    <definedName name="HTML17_5">""</definedName>
    <definedName name="HTML17_6">-4146</definedName>
    <definedName name="HTML17_7">-4146</definedName>
    <definedName name="HTML17_8">""</definedName>
    <definedName name="HTML17_9">""</definedName>
    <definedName name="HTML18_1" hidden="1">"'[수주통합관리98_2_21.xls]2월3주차'!$A$32:$I$58"</definedName>
    <definedName name="HTML18_10">""</definedName>
    <definedName name="HTML18_11">1</definedName>
    <definedName name="HTML18_12">"C:\My Documents\98년\영업현황\2월 수주현황(2월25일 현재).htm"</definedName>
    <definedName name="HTML18_2">1</definedName>
    <definedName name="HTML18_3">""</definedName>
    <definedName name="HTML18_4">""</definedName>
    <definedName name="HTML18_5">""</definedName>
    <definedName name="HTML18_6">-4146</definedName>
    <definedName name="HTML18_7">-4146</definedName>
    <definedName name="HTML18_8">""</definedName>
    <definedName name="HTML18_9">""</definedName>
    <definedName name="HTML19_1" hidden="1">"'[수주통합관리98_2_21.xls]2월3주차'!$A$63:$F$89"</definedName>
    <definedName name="HTML19_10">""</definedName>
    <definedName name="HTML19_11">1</definedName>
    <definedName name="HTML19_12">"C:\My Documents\98년\영업현황\월별현황(2월25일 현재).htm"</definedName>
    <definedName name="HTML19_2">1</definedName>
    <definedName name="HTML19_3">""</definedName>
    <definedName name="HTML19_4">""</definedName>
    <definedName name="HTML19_5">""</definedName>
    <definedName name="HTML19_6">-4146</definedName>
    <definedName name="HTML19_7">-4146</definedName>
    <definedName name="HTML19_8">""</definedName>
    <definedName name="HTML19_9">""</definedName>
    <definedName name="HTML2_1" hidden="1">"[수주관리98.xls]일일현황!$A$1:$L$10"</definedName>
    <definedName name="HTML2_10">""</definedName>
    <definedName name="HTML2_11">1</definedName>
    <definedName name="HTML2_12">"C:\My Documents\98년\1월\영업현황\일일현황-98.1.22.htm"</definedName>
    <definedName name="HTML2_2">1</definedName>
    <definedName name="HTML2_3">""</definedName>
    <definedName name="HTML2_4">""</definedName>
    <definedName name="HTML2_5">""</definedName>
    <definedName name="HTML2_6">-4146</definedName>
    <definedName name="HTML2_7">1</definedName>
    <definedName name="HTML2_8">"98-01-22"</definedName>
    <definedName name="HTML2_9">""</definedName>
    <definedName name="HTML20_1" hidden="1">"'[수주통합관리98_2_25.xls]2월4주차'!$A$71:$F$97"</definedName>
    <definedName name="HTML20_10">""</definedName>
    <definedName name="HTML20_11">1</definedName>
    <definedName name="HTML20_12">"C:\My Documents\98년\영업현황\월별현황(2월 마감분).htm"</definedName>
    <definedName name="HTML20_2">1</definedName>
    <definedName name="HTML20_3">""</definedName>
    <definedName name="HTML20_4">""</definedName>
    <definedName name="HTML20_5">""</definedName>
    <definedName name="HTML20_6">-4146</definedName>
    <definedName name="HTML20_7">-4146</definedName>
    <definedName name="HTML20_8">""</definedName>
    <definedName name="HTML20_9">""</definedName>
    <definedName name="HTML21_1" hidden="1">"'[수주통합관리98_2_25.xls]2월4주차'!$A$4:$H$29"</definedName>
    <definedName name="HTML21_10">""</definedName>
    <definedName name="HTML21_11">1</definedName>
    <definedName name="HTML21_12">"C:\My Documents\98년\영업현황\1월 수주현황(1월 마감분).htm"</definedName>
    <definedName name="HTML21_2">1</definedName>
    <definedName name="HTML21_3">""</definedName>
    <definedName name="HTML21_4">""</definedName>
    <definedName name="HTML21_5">""</definedName>
    <definedName name="HTML21_6">-4146</definedName>
    <definedName name="HTML21_7">-4146</definedName>
    <definedName name="HTML21_8">""</definedName>
    <definedName name="HTML21_9">""</definedName>
    <definedName name="HTML22_1" hidden="1">"'[수주통합관리98_2_25.xls]2월4주차'!$A$31:$I$66"</definedName>
    <definedName name="HTML22_10">""</definedName>
    <definedName name="HTML22_11">1</definedName>
    <definedName name="HTML22_12">"C:\My Documents\98년\영업현황\1월 수주현황(2월 마감분).htm"</definedName>
    <definedName name="HTML22_2">1</definedName>
    <definedName name="HTML22_3">""</definedName>
    <definedName name="HTML22_4">""</definedName>
    <definedName name="HTML22_5">""</definedName>
    <definedName name="HTML22_6">-4146</definedName>
    <definedName name="HTML22_7">-4146</definedName>
    <definedName name="HTML22_8">""</definedName>
    <definedName name="HTML22_9">""</definedName>
    <definedName name="HTML23_1" hidden="1">"[수주통합관리98_2_25.xls]보고양식!$A$32:$I$68"</definedName>
    <definedName name="HTML23_10">""</definedName>
    <definedName name="HTML23_11">1</definedName>
    <definedName name="HTML23_12">"C:\My Documents\98년\영업현황\2월 수주현황(2월 마감분).htm"</definedName>
    <definedName name="HTML23_2">1</definedName>
    <definedName name="HTML23_3">""</definedName>
    <definedName name="HTML23_4">""</definedName>
    <definedName name="HTML23_5">""</definedName>
    <definedName name="HTML23_6">-4146</definedName>
    <definedName name="HTML23_7">-4146</definedName>
    <definedName name="HTML23_8">""</definedName>
    <definedName name="HTML23_9">""</definedName>
    <definedName name="HTML24_1" hidden="1">"[수주통합관리98_2_25.xls]보고양식!$A$73:$F$98"</definedName>
    <definedName name="HTML24_10">""</definedName>
    <definedName name="HTML24_11">1</definedName>
    <definedName name="HTML24_12">"C:\My Documents\98년\영업현황\월별현황(2월 마감분).htm"</definedName>
    <definedName name="HTML24_2">1</definedName>
    <definedName name="HTML24_3">""</definedName>
    <definedName name="HTML24_4">""</definedName>
    <definedName name="HTML24_5">""</definedName>
    <definedName name="HTML24_6">-4146</definedName>
    <definedName name="HTML24_7">-4146</definedName>
    <definedName name="HTML24_8">""</definedName>
    <definedName name="HTML24_9">""</definedName>
    <definedName name="HTML25_1" hidden="1">"[수주통합관리98_2_25.xls]보고양식!$A$4:$I$29"</definedName>
    <definedName name="HTML25_10">""</definedName>
    <definedName name="HTML25_11">1</definedName>
    <definedName name="HTML25_12">"C:\My Documents\98년\영업현황\1월 수주현황(1월 마감분).htm"</definedName>
    <definedName name="HTML25_2">1</definedName>
    <definedName name="HTML25_3">""</definedName>
    <definedName name="HTML25_4">""</definedName>
    <definedName name="HTML25_5">""</definedName>
    <definedName name="HTML25_6">-4146</definedName>
    <definedName name="HTML25_7">-4146</definedName>
    <definedName name="HTML25_8">""</definedName>
    <definedName name="HTML25_9">""</definedName>
    <definedName name="HTML26_1" hidden="1">"[수주통합관리98_2_25.xls]보고양식!$A$31:$K$80"</definedName>
    <definedName name="HTML26_10">""</definedName>
    <definedName name="HTML26_11">1</definedName>
    <definedName name="HTML26_12">"C:\My Documents\98년\영업현황\2월 수주현황(2월 마감분).htm"</definedName>
    <definedName name="HTML26_2">1</definedName>
    <definedName name="HTML26_3">""</definedName>
    <definedName name="HTML26_4">""</definedName>
    <definedName name="HTML26_5">""</definedName>
    <definedName name="HTML26_6">-4146</definedName>
    <definedName name="HTML26_7">-4146</definedName>
    <definedName name="HTML26_8">""</definedName>
    <definedName name="HTML26_9">""</definedName>
    <definedName name="HTML27_1" hidden="1">"[수주통합관리98_2_25.xls]보고양식!$B$84:$G$109"</definedName>
    <definedName name="HTML27_10">""</definedName>
    <definedName name="HTML27_11">1</definedName>
    <definedName name="HTML27_12">"C:\My Documents\98년\영업현황\월별현황(2월 마감분).htm"</definedName>
    <definedName name="HTML27_2">1</definedName>
    <definedName name="HTML27_3">""</definedName>
    <definedName name="HTML27_4">""</definedName>
    <definedName name="HTML27_5">""</definedName>
    <definedName name="HTML27_6">-4146</definedName>
    <definedName name="HTML27_7">-4146</definedName>
    <definedName name="HTML27_8">""</definedName>
    <definedName name="HTML27_9">""</definedName>
    <definedName name="HTML28_1" hidden="1">"[수주통합관리98_3_2.xls]보고양식!$B$92:$G$117"</definedName>
    <definedName name="HTML28_10">""</definedName>
    <definedName name="HTML28_11">1</definedName>
    <definedName name="HTML28_12">"C:\My Documents\98년\영업현황\월별현황(2월 마감분).htm"</definedName>
    <definedName name="HTML28_2">1</definedName>
    <definedName name="HTML28_3">""</definedName>
    <definedName name="HTML28_4">""</definedName>
    <definedName name="HTML28_5">""</definedName>
    <definedName name="HTML28_6">-4146</definedName>
    <definedName name="HTML28_7">-4146</definedName>
    <definedName name="HTML28_8">""</definedName>
    <definedName name="HTML28_9">""</definedName>
    <definedName name="HTML29_1" hidden="1">"[수주통합관리98_3_2.xls]보고양식!$A$31:$K$88"</definedName>
    <definedName name="HTML29_10">""</definedName>
    <definedName name="HTML29_11">1</definedName>
    <definedName name="HTML29_12">"C:\My Documents\98년\영업현황\2월 수주현황(2월 마감분).htm"</definedName>
    <definedName name="HTML29_2">1</definedName>
    <definedName name="HTML29_3">""</definedName>
    <definedName name="HTML29_4">""</definedName>
    <definedName name="HTML29_5">""</definedName>
    <definedName name="HTML29_6">-4146</definedName>
    <definedName name="HTML29_7">-4146</definedName>
    <definedName name="HTML29_8">""</definedName>
    <definedName name="HTML29_9">""</definedName>
    <definedName name="HTML3_1" hidden="1">"[수주관리98.xls]일일현황!$A$1:$N$9"</definedName>
    <definedName name="HTML3_10">""</definedName>
    <definedName name="HTML3_11">1</definedName>
    <definedName name="HTML3_12">"C:\My Documents\98년\영업현황\일일현황-98.1.23.htm"</definedName>
    <definedName name="HTML3_2">1</definedName>
    <definedName name="HTML3_3">""</definedName>
    <definedName name="HTML3_4">""</definedName>
    <definedName name="HTML3_5">""</definedName>
    <definedName name="HTML3_6">1</definedName>
    <definedName name="HTML3_7">1</definedName>
    <definedName name="HTML3_8">""</definedName>
    <definedName name="HTML3_9">""</definedName>
    <definedName name="HTML30_1" hidden="1">"'[사본 - 영업통합관리(수주.매출).xls]보고양식'!$A$114:$K$131"</definedName>
    <definedName name="HTML30_10">""</definedName>
    <definedName name="HTML30_11">1</definedName>
    <definedName name="HTML30_12">"C:\My Documents\98년\영업현황\일일현황-98.3.12.htm"</definedName>
    <definedName name="HTML30_2">1</definedName>
    <definedName name="HTML30_3">""</definedName>
    <definedName name="HTML30_4">""</definedName>
    <definedName name="HTML30_5">""</definedName>
    <definedName name="HTML30_6">-4146</definedName>
    <definedName name="HTML30_7">-4146</definedName>
    <definedName name="HTML30_8">""</definedName>
    <definedName name="HTML30_9">""</definedName>
    <definedName name="HTML4_1" hidden="1">"[수주관리98.xls]영업!$A$1:$N$15"</definedName>
    <definedName name="HTML4_10">""</definedName>
    <definedName name="HTML4_11">1</definedName>
    <definedName name="HTML4_12">"C:\My Documents\98년\영업현황\일일현황-98.1.31.htm"</definedName>
    <definedName name="HTML4_2">1</definedName>
    <definedName name="HTML4_3">""</definedName>
    <definedName name="HTML4_4">""</definedName>
    <definedName name="HTML4_5">""</definedName>
    <definedName name="HTML4_6">1</definedName>
    <definedName name="HTML4_7">1</definedName>
    <definedName name="HTML4_8">"98-01-31"</definedName>
    <definedName name="HTML4_9">""</definedName>
    <definedName name="HTML5_1" hidden="1">"[수주관리98.xls]영업!$A$1:$N$29"</definedName>
    <definedName name="HTML5_10">""</definedName>
    <definedName name="HTML5_11">1</definedName>
    <definedName name="HTML5_12">"C:\My Documents\98년\영업현황\일일현황-98.1.31.v.htm"</definedName>
    <definedName name="HTML5_2">1</definedName>
    <definedName name="HTML5_3">""</definedName>
    <definedName name="HTML5_4">""</definedName>
    <definedName name="HTML5_5">""</definedName>
    <definedName name="HTML5_6">1</definedName>
    <definedName name="HTML5_7">1</definedName>
    <definedName name="HTML5_8">""</definedName>
    <definedName name="HTML5_9">""</definedName>
    <definedName name="HTML6_1" hidden="1">"'[수주관리98.xls]2월'!$A$1:$P$48"</definedName>
    <definedName name="HTML6_10">""</definedName>
    <definedName name="HTML6_11">1</definedName>
    <definedName name="HTML6_12">"C:\My Documents\98년\영업현황\일일현황-98.1.31.htm"</definedName>
    <definedName name="HTML6_2">1</definedName>
    <definedName name="HTML6_3">""</definedName>
    <definedName name="HTML6_4">""</definedName>
    <definedName name="HTML6_5">""</definedName>
    <definedName name="HTML6_6">-4146</definedName>
    <definedName name="HTML6_7">-4146</definedName>
    <definedName name="HTML6_8">""</definedName>
    <definedName name="HTML6_9">""</definedName>
    <definedName name="HTML7_1" hidden="1">"'[수주관리98.xls]2월'!$A$3:$P$30"</definedName>
    <definedName name="HTML7_10">""</definedName>
    <definedName name="HTML7_11">1</definedName>
    <definedName name="HTML7_12">"C:\My Documents\98년\영업현황\일일현황-98.1.31.htm"</definedName>
    <definedName name="HTML7_2">1</definedName>
    <definedName name="HTML7_3">""</definedName>
    <definedName name="HTML7_4">""</definedName>
    <definedName name="HTML7_5">""</definedName>
    <definedName name="HTML7_6">-4146</definedName>
    <definedName name="HTML7_7">-4146</definedName>
    <definedName name="HTML7_8">""</definedName>
    <definedName name="HTML7_9">""</definedName>
    <definedName name="HTML8_1" hidden="1">"'[수주관리98.xls]2월'!$A$1:$P$30"</definedName>
    <definedName name="HTML8_10">""</definedName>
    <definedName name="HTML8_11">1</definedName>
    <definedName name="HTML8_12">"C:\My Documents\98년\영업현황\일일현황-98.1.31.htm"</definedName>
    <definedName name="HTML8_2">1</definedName>
    <definedName name="HTML8_3">""</definedName>
    <definedName name="HTML8_4">""</definedName>
    <definedName name="HTML8_5">""</definedName>
    <definedName name="HTML8_6">-4146</definedName>
    <definedName name="HTML8_7">-4146</definedName>
    <definedName name="HTML8_8">""</definedName>
    <definedName name="HTML8_9">""</definedName>
    <definedName name="HTML9_1" hidden="1">"'[수주관리98.xls]2월'!$A$1:$P$19"</definedName>
    <definedName name="HTML9_10">""</definedName>
    <definedName name="HTML9_11">1</definedName>
    <definedName name="HTML9_12">"C:\My Documents\98년\영업현황\일일현황-98.2.10.htm"</definedName>
    <definedName name="HTML9_2">1</definedName>
    <definedName name="HTML9_3">""</definedName>
    <definedName name="HTML9_4">""</definedName>
    <definedName name="HTML9_5">""</definedName>
    <definedName name="HTML9_6">-4146</definedName>
    <definedName name="HTML9_7">-4146</definedName>
    <definedName name="HTML9_8">""</definedName>
    <definedName name="HTML9_9">""</definedName>
    <definedName name="HTMLCount">30</definedName>
    <definedName name="IS" hidden="1">{#N/A,#N/A,FALSE,"BS";#N/A,#N/A,FALSE,"PL";#N/A,#N/A,FALSE,"처분";#N/A,#N/A,FALSE,"현금";#N/A,#N/A,FALSE,"매출";#N/A,#N/A,FALSE,"원가";#N/A,#N/A,FALSE,"경영"}</definedName>
    <definedName name="_xlnm.Print_Area" localSheetId="0">연결손익계산서!$A$1:$F$293</definedName>
    <definedName name="_xlnm.Print_Titles" localSheetId="0">연결손익계산서!$5:$6</definedName>
    <definedName name="rgg" hidden="1">[4]분석적검토!#REF!</definedName>
    <definedName name="SAPBEXrevision">1</definedName>
    <definedName name="SAPBEXsysID">"BWP"</definedName>
    <definedName name="SAPBEXwbID">"7ZI2B6ORHWJB51V869JZQ10E1"</definedName>
    <definedName name="ss" hidden="1">#REF!</definedName>
    <definedName name="TextRefCopyRangeCount">1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재무제표." hidden="1">{#N/A,#N/A,FALSE,"BS";#N/A,#N/A,FALSE,"IS";#N/A,#N/A,FALSE,"결손금처리";#N/A,#N/A,FALSE,"cashflow"}</definedName>
    <definedName name="wrn.총괄._.수정." hidden="1">{#N/A,#N/A,FALSE,"총괄수정"}</definedName>
    <definedName name="XREF_COLUMN_1" hidden="1">#REF!</definedName>
    <definedName name="XREF_COLUMN_2" hidden="1">#REF!</definedName>
    <definedName name="XREF_COLUMN_3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>12</definedName>
    <definedName name="XRefPaste1" hidden="1">'[5]TB(PL)'!#REF!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>18</definedName>
    <definedName name="가나" hidden="1">[6]Sheet2!#REF!</definedName>
    <definedName name="감가상각" hidden="1">{#N/A,#N/A,FALSE,"총괄수정"}</definedName>
    <definedName name="건물">{"'손익현황'!$A$1:$J$29"}</definedName>
    <definedName name="건물임.">{"'손익현황'!$A$1:$J$29"}</definedName>
    <definedName name="결산" hidden="1">{#N/A,#N/A,FALSE,"BS";#N/A,#N/A,FALSE,"IS";#N/A,#N/A,FALSE,"결손금처리";#N/A,#N/A,FALSE,"cashflow"}</definedName>
    <definedName name="결산자료" hidden="1">{#N/A,#N/A,FALSE,"BS";#N/A,#N/A,FALSE,"PL";#N/A,#N/A,FALSE,"처분";#N/A,#N/A,FALSE,"현금";#N/A,#N/A,FALSE,"매출";#N/A,#N/A,FALSE,"원가";#N/A,#N/A,FALSE,"경영"}</definedName>
    <definedName name="공">{"'손익현황'!$A$1:$J$29"}</definedName>
    <definedName name="공구">{"'손익현황'!$A$1:$J$29"}</definedName>
    <definedName name="공구기구">{"'손익현황'!$A$1:$J$29"}</definedName>
    <definedName name="구">{"'손익현황'!$A$1:$J$29"}</definedName>
    <definedName name="구축물">{"'손익현황'!$A$1:$J$29"}</definedName>
    <definedName name="구축물임">{"'손익현황'!$A$1:$J$29"}</definedName>
    <definedName name="기계장치">{"'손익현황'!$A$1:$J$29"}</definedName>
    <definedName name="김" hidden="1">{#N/A,#N/A,FALSE,"총괄수정"}</definedName>
    <definedName name="ㄷㅈ" hidden="1">#REF!</definedName>
    <definedName name="단기차입금1" hidden="1">'[7]단기차입금(200006)'!#REF!</definedName>
    <definedName name="ㅁ">{"'Sheet1'!$A$1:$D$15"}</definedName>
    <definedName name="목차1" hidden="1">{#N/A,#N/A,FALSE,"BS";#N/A,#N/A,FALSE,"PL";#N/A,#N/A,FALSE,"처분";#N/A,#N/A,FALSE,"현금";#N/A,#N/A,FALSE,"매출";#N/A,#N/A,FALSE,"원가";#N/A,#N/A,FALSE,"경영"}</definedName>
    <definedName name="미수수익">{"'보고양식'!$A$58:$K$111"}</definedName>
    <definedName name="미지" hidden="1">{#N/A,#N/A,FALSE,"BS";#N/A,#N/A,FALSE,"IS";#N/A,#N/A,FALSE,"결손금처리";#N/A,#N/A,FALSE,"cashflow"}</definedName>
    <definedName name="미지급" hidden="1">{#N/A,#N/A,FALSE,"BS";#N/A,#N/A,FALSE,"IS";#N/A,#N/A,FALSE,"결손금처리";#N/A,#N/A,FALSE,"cashflow"}</definedName>
    <definedName name="미지급1" hidden="1">#REF!</definedName>
    <definedName name="ㅂㅂㅂ" hidden="1">{#N/A,#N/A,FALSE,"총괄수정"}</definedName>
    <definedName name="바보" hidden="1">{#N/A,#N/A,FALSE,"BS";#N/A,#N/A,FALSE,"PL";#N/A,#N/A,FALSE,"처분";#N/A,#N/A,FALSE,"현금";#N/A,#N/A,FALSE,"매출";#N/A,#N/A,FALSE,"원가";#N/A,#N/A,FALSE,"경영"}</definedName>
    <definedName name="비용장" hidden="1">{#N/A,#N/A,FALSE,"총괄수정"}</definedName>
    <definedName name="ㅅㅅㅅ">{"'손익현황'!$A$1:$J$29"}</definedName>
    <definedName name="사1" hidden="1">#REF!</definedName>
    <definedName name="사10" hidden="1">#REF!</definedName>
    <definedName name="사2" hidden="1">#REF!</definedName>
    <definedName name="사3" hidden="1">#REF!</definedName>
    <definedName name="사4" hidden="1">#REF!</definedName>
    <definedName name="사5" hidden="1">#REF!</definedName>
    <definedName name="사6" hidden="1">#REF!</definedName>
    <definedName name="사7" hidden="1">#REF!</definedName>
    <definedName name="사8" hidden="1">#REF!</definedName>
    <definedName name="사9" hidden="1">#REF!</definedName>
    <definedName name="설문지" hidden="1">#REF!</definedName>
    <definedName name="시트자료1" hidden="1">#REF!</definedName>
    <definedName name="시트자료2" hidden="1">#REF!</definedName>
    <definedName name="시트자료3" hidden="1">#REF!</definedName>
    <definedName name="시트자료4" hidden="1">#REF!</definedName>
    <definedName name="ㅇㄴㄷㅀㅅ" hidden="1">{#N/A,#N/A,FALSE,"총괄수정"}</definedName>
    <definedName name="어음차입금" hidden="1">#REF!</definedName>
    <definedName name="업체별" hidden="1">{#N/A,#N/A,FALSE,"총괄수정"}</definedName>
    <definedName name="연도별추정손익계산서1q" hidden="1">{#N/A,#N/A,FALSE,"총괄수정"}</definedName>
    <definedName name="우라">{"'Sheet1'!$A$1:$D$15"}</definedName>
    <definedName name="유가증권" hidden="1">{#N/A,#N/A,FALSE,"BS";#N/A,#N/A,FALSE,"PL";#N/A,#N/A,FALSE,"처분";#N/A,#N/A,FALSE,"현금";#N/A,#N/A,FALSE,"매출";#N/A,#N/A,FALSE,"원가";#N/A,#N/A,FALSE,"경영"}</definedName>
    <definedName name="유동성사채" hidden="1">#REF!</definedName>
    <definedName name="유형근">"AS2DocumentEdit"</definedName>
    <definedName name="인" hidden="1">{#N/A,#N/A,FALSE,"총괄수정"}</definedName>
    <definedName name="인당" hidden="1">{#N/A,#N/A,FALSE,"총괄수정"}</definedName>
    <definedName name="일시적차이대사" hidden="1">{#N/A,#N/A,FALSE,"총괄수정"}</definedName>
    <definedName name="일시적차이및이월결손금1q" hidden="1">{#N/A,#N/A,FALSE,"총괄수정"}</definedName>
    <definedName name="일정97" hidden="1">#REF!</definedName>
    <definedName name="ㅈㅈㅈ" hidden="1">{#N/A,#N/A,FALSE,"BS";#N/A,#N/A,FALSE,"PL";#N/A,#N/A,FALSE,"처분";#N/A,#N/A,FALSE,"현금";#N/A,#N/A,FALSE,"매출";#N/A,#N/A,FALSE,"원가";#N/A,#N/A,FALSE,"경영"}</definedName>
    <definedName name="자본금" hidden="1">{#N/A,#N/A,FALSE,"BS";#N/A,#N/A,FALSE,"PL";#N/A,#N/A,FALSE,"처분";#N/A,#N/A,FALSE,"현금";#N/A,#N/A,FALSE,"매출";#N/A,#N/A,FALSE,"원가";#N/A,#N/A,FALSE,"경영"}</definedName>
    <definedName name="재관비율">6.9%</definedName>
    <definedName name="조정" hidden="1">#REF!</definedName>
    <definedName name="중간요약" hidden="1">{#N/A,#N/A,FALSE,"BS";#N/A,#N/A,FALSE,"PL";#N/A,#N/A,FALSE,"처분";#N/A,#N/A,FALSE,"현금";#N/A,#N/A,FALSE,"매출";#N/A,#N/A,FALSE,"원가";#N/A,#N/A,FALSE,"경영"}</definedName>
    <definedName name="차량운반구">{"'손익현황'!$A$1:$J$29"}</definedName>
    <definedName name="차이조정분">{"'Sheet1'!$A$1:$D$15"}</definedName>
    <definedName name="출자금" hidden="1">{#N/A,#N/A,FALSE,"BS";#N/A,#N/A,FALSE,"PL";#N/A,#N/A,FALSE,"처분";#N/A,#N/A,FALSE,"현금";#N/A,#N/A,FALSE,"매출";#N/A,#N/A,FALSE,"원가";#N/A,#N/A,FALSE,"경영"}</definedName>
    <definedName name="ㅋㅋ" hidden="1">#REF!</definedName>
    <definedName name="통보용" hidden="1">{#N/A,#N/A,FALSE,"총괄수정"}</definedName>
    <definedName name="통보현황" hidden="1">{#N/A,#N/A,FALSE,"총괄수정"}</definedName>
    <definedName name="투자유" hidden="1">{#N/A,#N/A,FALSE,"BS";#N/A,#N/A,FALSE,"PL";#N/A,#N/A,FALSE,"처분";#N/A,#N/A,FALSE,"현금";#N/A,#N/A,FALSE,"매출";#N/A,#N/A,FALSE,"원가";#N/A,#N/A,FALSE,"경영"}</definedName>
    <definedName name="특정현금과예금" hidden="1">#REF!</definedName>
    <definedName name="한국8" hidden="1">#REF!</definedName>
    <definedName name="한국9" hidden="1">#REF!</definedName>
    <definedName name="한미" hidden="1">#REF!</definedName>
    <definedName name="ㅏㅣ" hidden="1">{#N/A,#N/A,FALSE,"총괄수정"}</definedName>
    <definedName name="ㅕ" hidden="1">{#N/A,#N/A,FALSE,"BS";#N/A,#N/A,FALSE,"PL";#N/A,#N/A,FALSE,"처분";#N/A,#N/A,FALSE,"현금";#N/A,#N/A,FALSE,"매출";#N/A,#N/A,FALSE,"원가";#N/A,#N/A,FALSE,"경영"}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7" i="1" l="1"/>
  <c r="H286" i="1"/>
  <c r="J286" i="1" s="1"/>
  <c r="H285" i="1"/>
  <c r="J285" i="1" s="1"/>
  <c r="C284" i="1"/>
  <c r="H282" i="1"/>
  <c r="J282" i="1" s="1"/>
  <c r="C280" i="1"/>
  <c r="H277" i="1"/>
  <c r="J277" i="1" s="1"/>
  <c r="D276" i="1"/>
  <c r="H276" i="1" s="1"/>
  <c r="J276" i="1" s="1"/>
  <c r="H274" i="1"/>
  <c r="J274" i="1" s="1"/>
  <c r="C274" i="1"/>
  <c r="D267" i="1"/>
  <c r="H263" i="1"/>
  <c r="J263" i="1" s="1"/>
  <c r="H259" i="1"/>
  <c r="J259" i="1" s="1"/>
  <c r="D258" i="1"/>
  <c r="H253" i="1"/>
  <c r="J253" i="1" s="1"/>
  <c r="D249" i="1"/>
  <c r="D248" i="1" s="1"/>
  <c r="H244" i="1"/>
  <c r="H242" i="1"/>
  <c r="J242" i="1" s="1"/>
  <c r="H234" i="1"/>
  <c r="J234" i="1" s="1"/>
  <c r="H233" i="1"/>
  <c r="J233" i="1" s="1"/>
  <c r="G230" i="1"/>
  <c r="I230" i="1" s="1"/>
  <c r="D228" i="1"/>
  <c r="G225" i="1"/>
  <c r="I225" i="1" s="1"/>
  <c r="H217" i="1"/>
  <c r="J217" i="1" s="1"/>
  <c r="H216" i="1"/>
  <c r="J216" i="1" s="1"/>
  <c r="H211" i="1"/>
  <c r="J211" i="1" s="1"/>
  <c r="H210" i="1"/>
  <c r="J210" i="1" s="1"/>
  <c r="G207" i="1"/>
  <c r="I207" i="1" s="1"/>
  <c r="G206" i="1"/>
  <c r="I206" i="1" s="1"/>
  <c r="H203" i="1"/>
  <c r="J203" i="1" s="1"/>
  <c r="H202" i="1"/>
  <c r="J202" i="1" s="1"/>
  <c r="J197" i="1"/>
  <c r="H197" i="1"/>
  <c r="H196" i="1"/>
  <c r="J196" i="1" s="1"/>
  <c r="H193" i="1"/>
  <c r="J193" i="1" s="1"/>
  <c r="H190" i="1"/>
  <c r="J190" i="1" s="1"/>
  <c r="D185" i="1"/>
  <c r="D172" i="1"/>
  <c r="H172" i="1" s="1"/>
  <c r="J172" i="1" s="1"/>
  <c r="H174" i="1"/>
  <c r="J174" i="1" s="1"/>
  <c r="H169" i="1"/>
  <c r="J169" i="1" s="1"/>
  <c r="H168" i="1"/>
  <c r="J168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D157" i="1"/>
  <c r="H157" i="1" s="1"/>
  <c r="J157" i="1" s="1"/>
  <c r="G155" i="1"/>
  <c r="I155" i="1" s="1"/>
  <c r="H153" i="1"/>
  <c r="J153" i="1" s="1"/>
  <c r="G149" i="1"/>
  <c r="I149" i="1" s="1"/>
  <c r="H147" i="1"/>
  <c r="J147" i="1" s="1"/>
  <c r="G145" i="1"/>
  <c r="I145" i="1" s="1"/>
  <c r="D143" i="1"/>
  <c r="H143" i="1" s="1"/>
  <c r="J143" i="1" s="1"/>
  <c r="H142" i="1"/>
  <c r="J142" i="1" s="1"/>
  <c r="H141" i="1"/>
  <c r="J141" i="1" s="1"/>
  <c r="G140" i="1"/>
  <c r="I140" i="1" s="1"/>
  <c r="G138" i="1"/>
  <c r="I138" i="1" s="1"/>
  <c r="G136" i="1"/>
  <c r="I136" i="1" s="1"/>
  <c r="I132" i="1"/>
  <c r="G132" i="1"/>
  <c r="H130" i="1"/>
  <c r="J130" i="1" s="1"/>
  <c r="G128" i="1"/>
  <c r="I128" i="1" s="1"/>
  <c r="G126" i="1"/>
  <c r="I126" i="1" s="1"/>
  <c r="G124" i="1"/>
  <c r="I124" i="1" s="1"/>
  <c r="D123" i="1"/>
  <c r="H122" i="1"/>
  <c r="J122" i="1" s="1"/>
  <c r="G121" i="1"/>
  <c r="I121" i="1" s="1"/>
  <c r="G120" i="1"/>
  <c r="I120" i="1" s="1"/>
  <c r="G119" i="1"/>
  <c r="I119" i="1" s="1"/>
  <c r="H116" i="1"/>
  <c r="J116" i="1" s="1"/>
  <c r="H115" i="1"/>
  <c r="J115" i="1" s="1"/>
  <c r="H114" i="1"/>
  <c r="J114" i="1" s="1"/>
  <c r="G113" i="1"/>
  <c r="I113" i="1" s="1"/>
  <c r="G111" i="1"/>
  <c r="I111" i="1" s="1"/>
  <c r="G109" i="1"/>
  <c r="I109" i="1" s="1"/>
  <c r="G107" i="1"/>
  <c r="I107" i="1" s="1"/>
  <c r="G106" i="1"/>
  <c r="I106" i="1" s="1"/>
  <c r="G105" i="1"/>
  <c r="I105" i="1" s="1"/>
  <c r="G104" i="1"/>
  <c r="I104" i="1" s="1"/>
  <c r="G99" i="1"/>
  <c r="I99" i="1" s="1"/>
  <c r="G97" i="1"/>
  <c r="I97" i="1" s="1"/>
  <c r="G91" i="1"/>
  <c r="I91" i="1" s="1"/>
  <c r="G89" i="1"/>
  <c r="I89" i="1" s="1"/>
  <c r="D86" i="1"/>
  <c r="H86" i="1" s="1"/>
  <c r="J86" i="1" s="1"/>
  <c r="H83" i="1"/>
  <c r="J83" i="1" s="1"/>
  <c r="D81" i="1"/>
  <c r="H81" i="1" s="1"/>
  <c r="J81" i="1" s="1"/>
  <c r="D54" i="1"/>
  <c r="H54" i="1" s="1"/>
  <c r="J54" i="1" s="1"/>
  <c r="D46" i="1"/>
  <c r="H46" i="1" s="1"/>
  <c r="J46" i="1" s="1"/>
  <c r="D42" i="1"/>
  <c r="H42" i="1" s="1"/>
  <c r="J42" i="1" s="1"/>
  <c r="G39" i="1"/>
  <c r="I39" i="1" s="1"/>
  <c r="G37" i="1"/>
  <c r="I37" i="1" s="1"/>
  <c r="D36" i="1"/>
  <c r="H36" i="1" s="1"/>
  <c r="J36" i="1" s="1"/>
  <c r="G35" i="1"/>
  <c r="I35" i="1" s="1"/>
  <c r="D32" i="1"/>
  <c r="G31" i="1"/>
  <c r="I31" i="1" s="1"/>
  <c r="G29" i="1"/>
  <c r="I29" i="1" s="1"/>
  <c r="G27" i="1"/>
  <c r="I27" i="1" s="1"/>
  <c r="H23" i="1"/>
  <c r="J23" i="1" s="1"/>
  <c r="H22" i="1"/>
  <c r="J22" i="1" s="1"/>
  <c r="D13" i="1"/>
  <c r="D9" i="1"/>
  <c r="H9" i="1" s="1"/>
  <c r="J9" i="1" s="1"/>
  <c r="G87" i="1" l="1"/>
  <c r="I87" i="1" s="1"/>
  <c r="D96" i="1"/>
  <c r="H96" i="1" s="1"/>
  <c r="J96" i="1" s="1"/>
  <c r="H179" i="1"/>
  <c r="J179" i="1" s="1"/>
  <c r="G229" i="1"/>
  <c r="I229" i="1" s="1"/>
  <c r="H268" i="1"/>
  <c r="J268" i="1" s="1"/>
  <c r="G45" i="1"/>
  <c r="I45" i="1" s="1"/>
  <c r="H82" i="1"/>
  <c r="J82" i="1" s="1"/>
  <c r="D134" i="1"/>
  <c r="H134" i="1" s="1"/>
  <c r="J134" i="1" s="1"/>
  <c r="G158" i="1"/>
  <c r="I158" i="1" s="1"/>
  <c r="H249" i="1"/>
  <c r="J249" i="1" s="1"/>
  <c r="G135" i="1"/>
  <c r="I135" i="1" s="1"/>
  <c r="D139" i="1"/>
  <c r="H139" i="1" s="1"/>
  <c r="J139" i="1" s="1"/>
  <c r="G187" i="1"/>
  <c r="I187" i="1" s="1"/>
  <c r="G12" i="1"/>
  <c r="I12" i="1" s="1"/>
  <c r="G57" i="1"/>
  <c r="I57" i="1" s="1"/>
  <c r="D118" i="1"/>
  <c r="G144" i="1"/>
  <c r="I144" i="1" s="1"/>
  <c r="D171" i="1"/>
  <c r="D21" i="1"/>
  <c r="H21" i="1" s="1"/>
  <c r="J21" i="1" s="1"/>
  <c r="D26" i="1"/>
  <c r="D41" i="1"/>
  <c r="D85" i="1"/>
  <c r="H85" i="1" s="1"/>
  <c r="J85" i="1" s="1"/>
  <c r="D110" i="1"/>
  <c r="H110" i="1" s="1"/>
  <c r="J110" i="1" s="1"/>
  <c r="D125" i="1"/>
  <c r="H125" i="1" s="1"/>
  <c r="J125" i="1" s="1"/>
  <c r="G127" i="1"/>
  <c r="I127" i="1" s="1"/>
  <c r="H152" i="1"/>
  <c r="J152" i="1" s="1"/>
  <c r="G224" i="1"/>
  <c r="I224" i="1" s="1"/>
  <c r="D223" i="1"/>
  <c r="H223" i="1" s="1"/>
  <c r="J223" i="1" s="1"/>
  <c r="H228" i="1"/>
  <c r="J228" i="1" s="1"/>
  <c r="D227" i="1"/>
  <c r="H248" i="1"/>
  <c r="J248" i="1" s="1"/>
  <c r="H171" i="1"/>
  <c r="J171" i="1" s="1"/>
  <c r="H258" i="1"/>
  <c r="J258" i="1" s="1"/>
  <c r="D257" i="1"/>
  <c r="H257" i="1" s="1"/>
  <c r="J257" i="1" s="1"/>
  <c r="H273" i="1"/>
  <c r="J273" i="1" s="1"/>
  <c r="D271" i="1"/>
  <c r="H123" i="1"/>
  <c r="J123" i="1" s="1"/>
  <c r="D154" i="1"/>
  <c r="H154" i="1" s="1"/>
  <c r="J154" i="1" s="1"/>
  <c r="G156" i="1"/>
  <c r="I156" i="1" s="1"/>
  <c r="H281" i="1"/>
  <c r="J281" i="1" s="1"/>
  <c r="D280" i="1"/>
  <c r="H118" i="1"/>
  <c r="J118" i="1" s="1"/>
  <c r="H146" i="1"/>
  <c r="J146" i="1" s="1"/>
  <c r="H185" i="1"/>
  <c r="J185" i="1" s="1"/>
  <c r="D181" i="1"/>
  <c r="D8" i="1"/>
  <c r="D103" i="1"/>
  <c r="D131" i="1"/>
  <c r="H131" i="1" s="1"/>
  <c r="J131" i="1" s="1"/>
  <c r="G133" i="1"/>
  <c r="I133" i="1" s="1"/>
  <c r="D205" i="1"/>
  <c r="G208" i="1"/>
  <c r="I208" i="1" s="1"/>
  <c r="H214" i="1"/>
  <c r="J214" i="1" s="1"/>
  <c r="G240" i="1"/>
  <c r="I240" i="1" s="1"/>
  <c r="D239" i="1"/>
  <c r="H267" i="1"/>
  <c r="J267" i="1" s="1"/>
  <c r="D266" i="1"/>
  <c r="H266" i="1" s="1"/>
  <c r="J266" i="1" s="1"/>
  <c r="D148" i="1"/>
  <c r="H148" i="1" s="1"/>
  <c r="J148" i="1" s="1"/>
  <c r="D284" i="1"/>
  <c r="H284" i="1" s="1"/>
  <c r="J284" i="1" s="1"/>
  <c r="D209" i="1" l="1"/>
  <c r="H209" i="1" s="1"/>
  <c r="J209" i="1" s="1"/>
  <c r="D288" i="1"/>
  <c r="C292" i="1"/>
  <c r="D291" i="1" s="1"/>
  <c r="H41" i="1"/>
  <c r="J41" i="1" s="1"/>
  <c r="D40" i="1"/>
  <c r="H205" i="1"/>
  <c r="J205" i="1" s="1"/>
  <c r="D195" i="1"/>
  <c r="H8" i="1"/>
  <c r="J8" i="1" s="1"/>
  <c r="H280" i="1"/>
  <c r="J280" i="1" s="1"/>
  <c r="D279" i="1"/>
  <c r="H279" i="1" s="1"/>
  <c r="J279" i="1" s="1"/>
  <c r="H271" i="1"/>
  <c r="J271" i="1" s="1"/>
  <c r="D270" i="1"/>
  <c r="H270" i="1" s="1"/>
  <c r="J270" i="1" s="1"/>
  <c r="D25" i="1"/>
  <c r="H25" i="1" s="1"/>
  <c r="J25" i="1" s="1"/>
  <c r="H26" i="1"/>
  <c r="J26" i="1" s="1"/>
  <c r="H239" i="1"/>
  <c r="J239" i="1" s="1"/>
  <c r="D238" i="1"/>
  <c r="H103" i="1"/>
  <c r="J103" i="1" s="1"/>
  <c r="D102" i="1"/>
  <c r="H181" i="1"/>
  <c r="J181" i="1" s="1"/>
  <c r="D180" i="1"/>
  <c r="H227" i="1"/>
  <c r="J227" i="1" s="1"/>
  <c r="D226" i="1"/>
  <c r="H226" i="1" s="1"/>
  <c r="J226" i="1" s="1"/>
  <c r="D117" i="1"/>
  <c r="H117" i="1" s="1"/>
  <c r="J117" i="1" s="1"/>
  <c r="H40" i="1" l="1"/>
  <c r="J40" i="1" s="1"/>
  <c r="H102" i="1"/>
  <c r="J102" i="1" s="1"/>
  <c r="D101" i="1"/>
  <c r="D7" i="1"/>
  <c r="H195" i="1"/>
  <c r="J195" i="1" s="1"/>
  <c r="D194" i="1"/>
  <c r="H180" i="1"/>
  <c r="J180" i="1" s="1"/>
  <c r="H238" i="1"/>
  <c r="J238" i="1" s="1"/>
  <c r="D237" i="1"/>
  <c r="H237" i="1" l="1"/>
  <c r="J237" i="1" s="1"/>
  <c r="D100" i="1"/>
  <c r="H7" i="1"/>
  <c r="J7" i="1" s="1"/>
  <c r="H101" i="1"/>
  <c r="J101" i="1" s="1"/>
  <c r="H194" i="1"/>
  <c r="J194" i="1" s="1"/>
  <c r="D170" i="1" l="1"/>
  <c r="H100" i="1"/>
  <c r="J100" i="1" s="1"/>
  <c r="H170" i="1" l="1"/>
  <c r="J170" i="1" s="1"/>
  <c r="D256" i="1"/>
  <c r="D265" i="1" l="1"/>
  <c r="H256" i="1"/>
  <c r="J256" i="1" s="1"/>
  <c r="H265" i="1" l="1"/>
  <c r="J265" i="1" s="1"/>
  <c r="D269" i="1"/>
  <c r="H269" i="1" l="1"/>
  <c r="J269" i="1" s="1"/>
  <c r="D278" i="1"/>
  <c r="D283" i="1" l="1"/>
  <c r="H283" i="1" s="1"/>
  <c r="J283" i="1" s="1"/>
  <c r="H278" i="1"/>
  <c r="J278" i="1" s="1"/>
</calcChain>
</file>

<file path=xl/sharedStrings.xml><?xml version="1.0" encoding="utf-8"?>
<sst xmlns="http://schemas.openxmlformats.org/spreadsheetml/2006/main" count="358" uniqueCount="285">
  <si>
    <t>연 결 포 괄 손 익 계 산 서</t>
    <phoneticPr fontId="5" type="noConversion"/>
  </si>
  <si>
    <t>제 58 기 2019년 1월 1일 ~ 2019년  06월 30일 현재</t>
    <phoneticPr fontId="5" type="noConversion"/>
  </si>
  <si>
    <t>제 57 기 2018년 1월 1일 ~ 2018년  06월 30일 현재</t>
    <phoneticPr fontId="5" type="noConversion"/>
  </si>
  <si>
    <t xml:space="preserve"> 한 국 관 광 공 사 와 그 종 속 기 업 </t>
    <phoneticPr fontId="5" type="noConversion"/>
  </si>
  <si>
    <t>( 단위 : 원 )</t>
    <phoneticPr fontId="4" type="noConversion"/>
  </si>
  <si>
    <t>계 정 과 목</t>
    <phoneticPr fontId="5" type="noConversion"/>
  </si>
  <si>
    <t>신규코드</t>
    <phoneticPr fontId="4" type="noConversion"/>
  </si>
  <si>
    <t>제 58 (당)반기</t>
    <phoneticPr fontId="5" type="noConversion"/>
  </si>
  <si>
    <t>제 57 (전)반기</t>
    <phoneticPr fontId="5" type="noConversion"/>
  </si>
  <si>
    <t>금    액</t>
    <phoneticPr fontId="5" type="noConversion"/>
  </si>
  <si>
    <t>증감</t>
    <phoneticPr fontId="4" type="noConversion"/>
  </si>
  <si>
    <t>증감비율</t>
    <phoneticPr fontId="4" type="noConversion"/>
  </si>
  <si>
    <t>Ⅰ. 수익(매출액)</t>
  </si>
  <si>
    <t>1. 재화의판매로인한수익</t>
  </si>
  <si>
    <t>1) 상품제품매출액</t>
  </si>
  <si>
    <t>① 외국산품매출액</t>
  </si>
  <si>
    <t>② 국산품매출액</t>
  </si>
  <si>
    <t>③ 용지매출액</t>
  </si>
  <si>
    <t>2) 매출에누리와환입액</t>
  </si>
  <si>
    <t xml:space="preserve">① 외국산품 </t>
  </si>
  <si>
    <t>② 국산품</t>
  </si>
  <si>
    <t>③ 용지</t>
  </si>
  <si>
    <t>3) 매출할인</t>
  </si>
  <si>
    <t>2. 정부보조금수익</t>
  </si>
  <si>
    <t xml:space="preserve"> </t>
    <phoneticPr fontId="4" type="noConversion"/>
  </si>
  <si>
    <t xml:space="preserve"> </t>
  </si>
  <si>
    <t>1) 국고보조수익</t>
  </si>
  <si>
    <t>2) 기금사업수익</t>
  </si>
  <si>
    <t>3) 기금지원사업수익</t>
  </si>
  <si>
    <t>3. 기타수익</t>
  </si>
  <si>
    <t>1) 임대알선이용사업수익</t>
  </si>
  <si>
    <t>① 부동산임대사업수익</t>
  </si>
  <si>
    <t>② 호텔사업수익</t>
  </si>
  <si>
    <t>③ 골프장사업수익</t>
  </si>
  <si>
    <t>④ 매점운영사업수익</t>
  </si>
  <si>
    <t>⑤ 관광시설이용수익</t>
  </si>
  <si>
    <t>2) 부대사업수익</t>
  </si>
  <si>
    <t>① 부대사업운용수익</t>
  </si>
  <si>
    <t>② 부대판매사업수익</t>
  </si>
  <si>
    <t xml:space="preserve"> </t>
    <phoneticPr fontId="4" type="noConversion"/>
  </si>
  <si>
    <t>③ 기타수탁사업수익</t>
  </si>
  <si>
    <t>3)기타의매출액(기타사업수익)</t>
  </si>
  <si>
    <t>① 교육사업수익</t>
  </si>
  <si>
    <t>② 시설이용권사업수익</t>
  </si>
  <si>
    <t>③ 기타사업수익</t>
  </si>
  <si>
    <t>Ⅱ. 매출원가</t>
  </si>
  <si>
    <t>1. 재화의판매로인한수익에대한매출원가</t>
    <phoneticPr fontId="4" type="noConversion"/>
  </si>
  <si>
    <t>1) 기초상품재고액</t>
  </si>
  <si>
    <t>① 외국산품원가</t>
  </si>
  <si>
    <t>② 국산품원가</t>
  </si>
  <si>
    <t>③ 용지원가</t>
  </si>
  <si>
    <t>2) 당기상품매입원가</t>
  </si>
  <si>
    <t>3)매입이외의상품증가액</t>
  </si>
  <si>
    <t>4) 기말상품재고액</t>
  </si>
  <si>
    <t>5)매출이외의상품감소액</t>
  </si>
  <si>
    <t>6) 재고자산감모손실</t>
  </si>
  <si>
    <t>① 상품평가손실</t>
  </si>
  <si>
    <t>② 원재료평가손실</t>
  </si>
  <si>
    <t>③ 저장품평가손실</t>
  </si>
  <si>
    <t>④ 미착품평가손실</t>
  </si>
  <si>
    <t>7)재고자산평가손실충당금</t>
  </si>
  <si>
    <t>8)재고자산평가손실환입</t>
  </si>
  <si>
    <t>① 상품평가손실환입</t>
  </si>
  <si>
    <t>② 원재료평가손실환입</t>
  </si>
  <si>
    <t>③ 저장품평가손실환입</t>
  </si>
  <si>
    <t>④ 미착품평가손실환입</t>
  </si>
  <si>
    <t>9)매출원가</t>
  </si>
  <si>
    <t>2. 정부보조금수익에대한매출원가</t>
    <phoneticPr fontId="4" type="noConversion"/>
  </si>
  <si>
    <t>1) 국고사업원가</t>
  </si>
  <si>
    <t xml:space="preserve"> </t>
    <phoneticPr fontId="4" type="noConversion"/>
  </si>
  <si>
    <t>2) 기금사업원가</t>
  </si>
  <si>
    <t>3) 기금지원사업원가</t>
  </si>
  <si>
    <t>3. 기타수익에대한매출원가</t>
  </si>
  <si>
    <t>1) 임대알선이용사업원가</t>
  </si>
  <si>
    <t>① 부동산임대사업원가</t>
  </si>
  <si>
    <t>③ 호텔사업원가</t>
  </si>
  <si>
    <t>④ 골프장운영사업원가</t>
  </si>
  <si>
    <t>⑤ 매점운영사업원가</t>
  </si>
  <si>
    <t>⑥ 관광시설이용사업원가</t>
  </si>
  <si>
    <t>2) 부대사업원가</t>
  </si>
  <si>
    <t>① 부대사업운영원가</t>
  </si>
  <si>
    <t>② 부대판매사업원가</t>
  </si>
  <si>
    <t>③ 기타수탁사업원가</t>
  </si>
  <si>
    <t>3) 기타의매출원가(기타사업비)</t>
  </si>
  <si>
    <t>① 교육사업원가</t>
  </si>
  <si>
    <t>② 시설이용권사업원가</t>
  </si>
  <si>
    <t>③ 기타사업원가</t>
  </si>
  <si>
    <t>Ⅲ. 매출총이익</t>
  </si>
  <si>
    <t>Ⅳ. 판매비와일반관리비</t>
    <phoneticPr fontId="4" type="noConversion"/>
  </si>
  <si>
    <t>1. 인건비</t>
  </si>
  <si>
    <t>1) 급여</t>
    <phoneticPr fontId="4" type="noConversion"/>
  </si>
  <si>
    <t>① 임원급여</t>
  </si>
  <si>
    <t>② 급료와임금</t>
  </si>
  <si>
    <t>③ 제수당</t>
  </si>
  <si>
    <t>④ 잡금</t>
  </si>
  <si>
    <t>⑤ 종업원대여금상각</t>
  </si>
  <si>
    <t xml:space="preserve"> </t>
    <phoneticPr fontId="4" type="noConversion"/>
  </si>
  <si>
    <t>⑥ 경평상여금</t>
  </si>
  <si>
    <t>2) 퇴직급여</t>
  </si>
  <si>
    <t>① 퇴직급여충당금전입액</t>
  </si>
  <si>
    <t>② 퇴직보험충당금전입액</t>
  </si>
  <si>
    <t xml:space="preserve"> </t>
    <phoneticPr fontId="4" type="noConversion"/>
  </si>
  <si>
    <t>③ 퇴직급여</t>
  </si>
  <si>
    <t>3) 해고급여</t>
  </si>
  <si>
    <t>① 해고급여</t>
  </si>
  <si>
    <t>② 해고급여(잡급)</t>
  </si>
  <si>
    <t>2. 경비</t>
  </si>
  <si>
    <t>1) 복리후생비</t>
  </si>
  <si>
    <t>① 급여성복리후생비</t>
  </si>
  <si>
    <t>② 비급여성복리후생비</t>
  </si>
  <si>
    <t>③ 포상비</t>
  </si>
  <si>
    <t>2) 보험료</t>
  </si>
  <si>
    <t>3) 감가상각비(유형자산)</t>
  </si>
  <si>
    <t>① 유형자산상각비</t>
  </si>
  <si>
    <t>4) 무형자산감가상각비</t>
  </si>
  <si>
    <t>① 상표권상각비</t>
  </si>
  <si>
    <t>② 시설이용권상각비</t>
  </si>
  <si>
    <t>③ 기타무형자산상각비</t>
  </si>
  <si>
    <t>5) 사용권자산상각비</t>
    <phoneticPr fontId="4" type="noConversion"/>
  </si>
  <si>
    <t>6) 대손상각비</t>
    <phoneticPr fontId="4" type="noConversion"/>
  </si>
  <si>
    <t>7) 지급수수료</t>
    <phoneticPr fontId="4" type="noConversion"/>
  </si>
  <si>
    <t>① 지급수수료</t>
    <phoneticPr fontId="4" type="noConversion"/>
  </si>
  <si>
    <t>② 등기소송비</t>
  </si>
  <si>
    <t>8) 광고선전비</t>
    <phoneticPr fontId="4" type="noConversion"/>
  </si>
  <si>
    <t>① 광고선전비</t>
  </si>
  <si>
    <t xml:space="preserve">② 진흥비  </t>
  </si>
  <si>
    <t>③ 주재비</t>
  </si>
  <si>
    <t>④ 판매광고선전비</t>
  </si>
  <si>
    <t>9) 교육훈련비</t>
    <phoneticPr fontId="4" type="noConversion"/>
  </si>
  <si>
    <t>① 연수비</t>
  </si>
  <si>
    <t>10) 차량유지비</t>
    <phoneticPr fontId="4" type="noConversion"/>
  </si>
  <si>
    <t>11) 도서인쇄비</t>
    <phoneticPr fontId="4" type="noConversion"/>
  </si>
  <si>
    <t>12) 업무추진비</t>
    <phoneticPr fontId="4" type="noConversion"/>
  </si>
  <si>
    <t>① 업무추진비</t>
  </si>
  <si>
    <t>② 협력비</t>
  </si>
  <si>
    <t>13) 임차료</t>
    <phoneticPr fontId="4" type="noConversion"/>
  </si>
  <si>
    <t>14) 통신비</t>
    <phoneticPr fontId="4" type="noConversion"/>
  </si>
  <si>
    <t>15) 운반비</t>
    <phoneticPr fontId="4" type="noConversion"/>
  </si>
  <si>
    <t>① 일반운반비</t>
  </si>
  <si>
    <t>② 판매운반비</t>
  </si>
  <si>
    <t>③ 판매포장비</t>
  </si>
  <si>
    <t>16) 세금과공과</t>
    <phoneticPr fontId="4" type="noConversion"/>
  </si>
  <si>
    <t>17) 소모품비</t>
    <phoneticPr fontId="4" type="noConversion"/>
  </si>
  <si>
    <t>18) 수도광열비</t>
    <phoneticPr fontId="4" type="noConversion"/>
  </si>
  <si>
    <t>① 전력및수도료</t>
  </si>
  <si>
    <t>② 연료유지비</t>
  </si>
  <si>
    <t>19) 수선비</t>
    <phoneticPr fontId="4" type="noConversion"/>
  </si>
  <si>
    <t xml:space="preserve">① 수선유지비  </t>
  </si>
  <si>
    <t>② 단지관리비</t>
  </si>
  <si>
    <t>20) 경상개발비</t>
    <phoneticPr fontId="4" type="noConversion"/>
  </si>
  <si>
    <t>21) 여비교통비</t>
    <phoneticPr fontId="4" type="noConversion"/>
  </si>
  <si>
    <t>22) 피복비</t>
    <phoneticPr fontId="4" type="noConversion"/>
  </si>
  <si>
    <t>23) 조사분석비</t>
    <phoneticPr fontId="4" type="noConversion"/>
  </si>
  <si>
    <t>24) 협회비</t>
    <phoneticPr fontId="4" type="noConversion"/>
  </si>
  <si>
    <t>25) 판매촉진비</t>
    <phoneticPr fontId="4" type="noConversion"/>
  </si>
  <si>
    <t>26) 판매수수료</t>
    <phoneticPr fontId="4" type="noConversion"/>
  </si>
  <si>
    <t>27) 수주비</t>
    <phoneticPr fontId="4" type="noConversion"/>
  </si>
  <si>
    <t xml:space="preserve"> </t>
    <phoneticPr fontId="4" type="noConversion"/>
  </si>
  <si>
    <t>28) 기타판매비와관리비(잡비)</t>
    <phoneticPr fontId="4" type="noConversion"/>
  </si>
  <si>
    <t>29) 사내복지근로기금</t>
    <phoneticPr fontId="4" type="noConversion"/>
  </si>
  <si>
    <t>Ⅴ. 영업이익(손실)</t>
    <phoneticPr fontId="4" type="noConversion"/>
  </si>
  <si>
    <t>Ⅵ. 기타수익</t>
    <phoneticPr fontId="4" type="noConversion"/>
  </si>
  <si>
    <t>1. 기타수익</t>
  </si>
  <si>
    <t>1) 구조조정충당부채의환입</t>
  </si>
  <si>
    <t>2) 기타충당부채의환입</t>
  </si>
  <si>
    <t>3) 정부보조금수익</t>
  </si>
  <si>
    <t>4) 대손충당금환입</t>
  </si>
  <si>
    <t>5) 자산수증이익</t>
  </si>
  <si>
    <t>6) 채무면제이익</t>
  </si>
  <si>
    <t>7) 보상및배상금수익(수입위약배상금)</t>
  </si>
  <si>
    <t>Ⅶ. 기타비용</t>
    <phoneticPr fontId="4" type="noConversion"/>
  </si>
  <si>
    <t>1. 기타비용</t>
  </si>
  <si>
    <t>1) 구조조정관련비용</t>
  </si>
  <si>
    <t>2) 정부보조금으로인한손실</t>
  </si>
  <si>
    <t>3) 보상및배상금비용(지급위약배상금)</t>
  </si>
  <si>
    <t>4) 기타충당부채의전입</t>
  </si>
  <si>
    <t>① 단기법적소송충당전입액</t>
  </si>
  <si>
    <t>② 사후처리,복구,정화비용을위한단기충당전입액</t>
  </si>
  <si>
    <t>③ 하자보수충당부채전입액</t>
  </si>
  <si>
    <t>④ 기타유동충당전입액(마일리지)</t>
  </si>
  <si>
    <t>5) 투자부동산감가상각비</t>
  </si>
  <si>
    <t>6) 운휴자산감가상각비</t>
  </si>
  <si>
    <t>7) 기타의대손상각비</t>
  </si>
  <si>
    <t>8) 기부금</t>
  </si>
  <si>
    <t>Ⅷ. 기타이익(손실)</t>
    <phoneticPr fontId="4" type="noConversion"/>
  </si>
  <si>
    <t>1. 기타이익</t>
  </si>
  <si>
    <t>1) 유형자산처분이익</t>
  </si>
  <si>
    <t>2) 무형자산처분이익</t>
  </si>
  <si>
    <t>3) 투자부동산처분이익</t>
  </si>
  <si>
    <t>4) 유형자산손상차손환입</t>
  </si>
  <si>
    <t>5) 무형자산손상차손환입</t>
  </si>
  <si>
    <t>6) 투자부동산손상차손환입</t>
  </si>
  <si>
    <t xml:space="preserve"> </t>
    <phoneticPr fontId="4" type="noConversion"/>
  </si>
  <si>
    <t>7) 외화환산이익(기타수익)</t>
  </si>
  <si>
    <t>8) 외환차익(기타수익)</t>
  </si>
  <si>
    <t>9) 보험차익</t>
  </si>
  <si>
    <t xml:space="preserve"> </t>
    <phoneticPr fontId="4" type="noConversion"/>
  </si>
  <si>
    <t>10) 그밖의기타이익(잡이익)</t>
  </si>
  <si>
    <t>① 기타잡이익</t>
  </si>
  <si>
    <t>② 매입할인</t>
  </si>
  <si>
    <t>③ 전기오류수정이익</t>
  </si>
  <si>
    <t>2. 기타손실</t>
  </si>
  <si>
    <t>1) 유형자산처분손실</t>
  </si>
  <si>
    <t>2) 무형자산처분손실</t>
  </si>
  <si>
    <t>3) 투자부동산처분손실</t>
  </si>
  <si>
    <t>4) 유형자산손상차손</t>
  </si>
  <si>
    <t>5) 무형자산손상차손</t>
  </si>
  <si>
    <t>6) 투자부동산손상차손</t>
  </si>
  <si>
    <t>7) 외화환산손실</t>
  </si>
  <si>
    <t>8) 외환차손</t>
  </si>
  <si>
    <t>9) 재고자산감모손실</t>
  </si>
  <si>
    <t xml:space="preserve"> </t>
    <phoneticPr fontId="4" type="noConversion"/>
  </si>
  <si>
    <t>③  저장품평가손실</t>
  </si>
  <si>
    <t>④  미착품평가손실</t>
  </si>
  <si>
    <t>10) 그밖의기타손실(잡손실)</t>
  </si>
  <si>
    <t>① 기타의잡손실</t>
  </si>
  <si>
    <t>② 전기오류수정손실</t>
  </si>
  <si>
    <t>Ⅸ. 금융수익</t>
  </si>
  <si>
    <t>1. 금융수익</t>
  </si>
  <si>
    <t>1) 이자수익</t>
  </si>
  <si>
    <t>① 이자수익</t>
  </si>
  <si>
    <t>② 현재가치할인차금상각이자</t>
  </si>
  <si>
    <t>③ 보증금이자</t>
  </si>
  <si>
    <t>2) 배당금수익</t>
  </si>
  <si>
    <t>3) 금융자산처분이익</t>
  </si>
  <si>
    <t>4) 당기손익-공정가치측정금융자산평가이익</t>
    <phoneticPr fontId="4" type="noConversion"/>
  </si>
  <si>
    <t>5) 기타포괄손익-공정가치측정금융자산손상차손환입</t>
    <phoneticPr fontId="4" type="noConversion"/>
  </si>
  <si>
    <t>6) 상각후원가측정금융자산손상차손환입</t>
    <phoneticPr fontId="4" type="noConversion"/>
  </si>
  <si>
    <t>Ⅹ. 금융원가</t>
  </si>
  <si>
    <t>1. 금융원가</t>
  </si>
  <si>
    <t>1) 이자비용</t>
  </si>
  <si>
    <t>① 지급이자와할인료</t>
  </si>
  <si>
    <t>② 사채이자</t>
  </si>
  <si>
    <t>2) 금융자산처분손실</t>
  </si>
  <si>
    <t>3) 당기손익-공정가치측정금융자산평가손실</t>
    <phoneticPr fontId="4" type="noConversion"/>
  </si>
  <si>
    <t>4) 기타포괄손익-공정가치측정금융자산손상차손</t>
    <phoneticPr fontId="4" type="noConversion"/>
  </si>
  <si>
    <t>5) 상각후원가측정금융자산손상차손</t>
    <phoneticPr fontId="4" type="noConversion"/>
  </si>
  <si>
    <t>6) 외화환산손실</t>
    <phoneticPr fontId="4" type="noConversion"/>
  </si>
  <si>
    <t>7) 외화차손</t>
    <phoneticPr fontId="4" type="noConversion"/>
  </si>
  <si>
    <t>ⅩⅠ. 지분법적용대상인관계기업과조인트벤처관련이익</t>
    <phoneticPr fontId="4" type="noConversion"/>
  </si>
  <si>
    <t>1. 지분법적용대상인관계기업과조인트벤처관련이익</t>
  </si>
  <si>
    <t>1) 관계기업및조인트벤처투자지분평가이익(지분법이익)</t>
  </si>
  <si>
    <t>2) 관계기업및조인트벤처투자지분처분이익</t>
  </si>
  <si>
    <t>3) 관계기업및조인트벤처투자지분손상차손환입</t>
  </si>
  <si>
    <t>4) 관계기업및조인트벤처투자지분평가손실(지분법손실)</t>
  </si>
  <si>
    <t>5) 관계기업및조인트벤처투자지분처분손실</t>
  </si>
  <si>
    <t>6) 관계기업및조인트벤처투자지분손상차손</t>
  </si>
  <si>
    <t>ⅩⅡ. 법인세비용차감전순이익</t>
  </si>
  <si>
    <t>ⅩⅢ. 법인세비용</t>
  </si>
  <si>
    <t>1. 법인세비용</t>
  </si>
  <si>
    <t>1) 법인소득세</t>
  </si>
  <si>
    <t>2) 교육세</t>
  </si>
  <si>
    <t>3) 주민세</t>
  </si>
  <si>
    <t>4) 농어촌특별세</t>
  </si>
  <si>
    <t>5) 법인세환급액</t>
  </si>
  <si>
    <t>6) 법인세추납액</t>
  </si>
  <si>
    <t>ⅩⅣ. 계속영업이익</t>
  </si>
  <si>
    <t>ⅩⅤ. 중단영업이익</t>
  </si>
  <si>
    <t>1. 중단영업이익</t>
  </si>
  <si>
    <t>1) 중단영업이익</t>
  </si>
  <si>
    <t>ⅩⅥ. 당기순이익</t>
    <phoneticPr fontId="4" type="noConversion"/>
  </si>
  <si>
    <t>ⅩⅦ. 기타포괄손익</t>
  </si>
  <si>
    <t>1. 당기손익으로재분류되지않는기타포괄손익</t>
  </si>
  <si>
    <t>1) 자산재평가(차익)</t>
  </si>
  <si>
    <t>2) 확정급여제도의재측정요소</t>
  </si>
  <si>
    <t>3) 지분법적용대상주식기타포괄손익변동</t>
  </si>
  <si>
    <t>4) 기타포괄손익-공정가치측정지분상품</t>
    <phoneticPr fontId="4" type="noConversion"/>
  </si>
  <si>
    <t>2. 당기손익으로재분류되는기타포괄손익</t>
  </si>
  <si>
    <t>1) 기타포괄손익-공정가치측정채무상품</t>
    <phoneticPr fontId="4" type="noConversion"/>
  </si>
  <si>
    <t>ⅩⅧ. 총포괄손익</t>
  </si>
  <si>
    <t>ⅩⅠⅩ. 당기순이익의 귀속</t>
    <phoneticPr fontId="4" type="noConversion"/>
  </si>
  <si>
    <t>1. 당기순이익의 귀속</t>
  </si>
  <si>
    <t>1) 지배기업의소유주에게귀속되는당기순이익</t>
  </si>
  <si>
    <t>2) 비지배지분에귀속되는당기순이익</t>
  </si>
  <si>
    <t>ⅩⅩ. 포괄손익의 귀속</t>
  </si>
  <si>
    <t>1. 포괄손익의 귀속</t>
  </si>
  <si>
    <t>1) 포괄손익, 지배기업의소유주에게귀속되는자본</t>
  </si>
  <si>
    <t>2) 포괄손익, 비지배지분</t>
  </si>
  <si>
    <t>ⅩⅩⅠ. 주당이익</t>
  </si>
  <si>
    <t>1. 기본주당이익</t>
  </si>
  <si>
    <t>1) 계속영업기본주당이익(손실)</t>
    <phoneticPr fontId="4" type="noConversion"/>
  </si>
  <si>
    <t>2) 중단영업기본주당이익</t>
  </si>
  <si>
    <t>2. 희석주당순이익</t>
  </si>
  <si>
    <t>1) 계속영업희석주당이익</t>
  </si>
  <si>
    <t>2) 중단영업희석주당이익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</si>
</sst>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\(#,##0\)"/>
    <numFmt numFmtId="177" formatCode="#,##0_ "/>
  </numFmts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9"/>
      <color theme="1"/>
      <name val="돋움"/>
      <family val="3"/>
      <charset val="129"/>
    </font>
    <font>
      <b/>
      <sz val="9"/>
      <name val="돋음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돋음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rgb="FF000000"/>
      <name val="맑은 고딕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9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9"/>
      <color theme="1"/>
      <name val="돋음"/>
      <family val="3"/>
      <charset val="129"/>
    </font>
    <font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ajor"/>
    </font>
    <font>
      <sz val="10"/>
      <color indexed="8"/>
      <name val="Arial"/>
      <family val="2"/>
    </font>
    <font>
      <sz val="11"/>
      <color indexed="8"/>
      <name val="굴림"/>
      <family val="3"/>
      <charset val="129"/>
    </font>
    <font>
      <sz val="10"/>
      <color theme="1"/>
      <name val="돋음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6" fillId="0" borderId="0"/>
  </cellStyleXfs>
  <cellXfs count="149">
    <xf numFmtId="0" fontId="0" fillId="0" borderId="0" xfId="0">
      <alignment vertical="center"/>
    </xf>
    <xf numFmtId="0" fontId="3" fillId="2" borderId="0" xfId="2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vertical="center"/>
    </xf>
    <xf numFmtId="0" fontId="7" fillId="2" borderId="0" xfId="3" applyNumberFormat="1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vertical="center" shrinkToFit="1"/>
    </xf>
    <xf numFmtId="0" fontId="9" fillId="0" borderId="0" xfId="3" applyNumberFormat="1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/>
    </xf>
    <xf numFmtId="0" fontId="9" fillId="0" borderId="0" xfId="3" applyNumberFormat="1" applyFont="1" applyFill="1" applyAlignment="1">
      <alignment vertical="center"/>
    </xf>
    <xf numFmtId="0" fontId="11" fillId="3" borderId="1" xfId="3" applyNumberFormat="1" applyFont="1" applyFill="1" applyBorder="1" applyAlignment="1">
      <alignment horizontal="center" vertical="center" shrinkToFit="1"/>
    </xf>
    <xf numFmtId="0" fontId="12" fillId="3" borderId="2" xfId="3" applyNumberFormat="1" applyFont="1" applyFill="1" applyBorder="1" applyAlignment="1">
      <alignment horizontal="center" vertical="center"/>
    </xf>
    <xf numFmtId="176" fontId="7" fillId="3" borderId="3" xfId="3" applyNumberFormat="1" applyFont="1" applyFill="1" applyBorder="1" applyAlignment="1">
      <alignment horizontal="center" vertical="center"/>
    </xf>
    <xf numFmtId="176" fontId="7" fillId="3" borderId="4" xfId="3" applyNumberFormat="1" applyFont="1" applyFill="1" applyBorder="1" applyAlignment="1">
      <alignment horizontal="center" vertical="center"/>
    </xf>
    <xf numFmtId="176" fontId="7" fillId="3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vertical="center"/>
    </xf>
    <xf numFmtId="0" fontId="11" fillId="3" borderId="7" xfId="3" applyNumberFormat="1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/>
    </xf>
    <xf numFmtId="176" fontId="7" fillId="3" borderId="8" xfId="3" applyNumberFormat="1" applyFont="1" applyFill="1" applyBorder="1" applyAlignment="1">
      <alignment horizontal="center" vertical="center"/>
    </xf>
    <xf numFmtId="176" fontId="7" fillId="3" borderId="9" xfId="3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0" fontId="11" fillId="3" borderId="11" xfId="3" applyNumberFormat="1" applyFont="1" applyFill="1" applyBorder="1" applyAlignment="1">
      <alignment horizontal="left" vertical="center" shrinkToFit="1"/>
    </xf>
    <xf numFmtId="0" fontId="16" fillId="3" borderId="12" xfId="0" applyNumberFormat="1" applyFont="1" applyFill="1" applyBorder="1" applyAlignment="1">
      <alignment horizontal="center" vertical="center" wrapText="1"/>
    </xf>
    <xf numFmtId="176" fontId="17" fillId="3" borderId="12" xfId="1" applyNumberFormat="1" applyFont="1" applyFill="1" applyBorder="1" applyAlignment="1">
      <alignment horizontal="right" vertical="center" wrapText="1"/>
    </xf>
    <xf numFmtId="176" fontId="18" fillId="3" borderId="12" xfId="0" applyNumberFormat="1" applyFont="1" applyFill="1" applyBorder="1">
      <alignment vertical="center"/>
    </xf>
    <xf numFmtId="176" fontId="17" fillId="3" borderId="13" xfId="0" applyNumberFormat="1" applyFont="1" applyFill="1" applyBorder="1">
      <alignment vertical="center"/>
    </xf>
    <xf numFmtId="176" fontId="18" fillId="3" borderId="14" xfId="0" applyNumberFormat="1" applyFont="1" applyFill="1" applyBorder="1">
      <alignment vertical="center"/>
    </xf>
    <xf numFmtId="176" fontId="17" fillId="3" borderId="13" xfId="1" applyNumberFormat="1" applyFont="1" applyFill="1" applyBorder="1" applyAlignment="1">
      <alignment horizontal="right" vertical="center" wrapText="1"/>
    </xf>
    <xf numFmtId="10" fontId="18" fillId="3" borderId="14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11" fillId="0" borderId="15" xfId="3" applyNumberFormat="1" applyFont="1" applyFill="1" applyBorder="1" applyAlignment="1">
      <alignment horizontal="left" vertical="center" indent="1" shrinkToFit="1"/>
    </xf>
    <xf numFmtId="0" fontId="16" fillId="0" borderId="16" xfId="0" applyNumberFormat="1" applyFont="1" applyFill="1" applyBorder="1" applyAlignment="1">
      <alignment horizontal="center" vertical="center" wrapText="1"/>
    </xf>
    <xf numFmtId="176" fontId="18" fillId="2" borderId="17" xfId="0" applyNumberFormat="1" applyFont="1" applyFill="1" applyBorder="1">
      <alignment vertical="center"/>
    </xf>
    <xf numFmtId="176" fontId="18" fillId="2" borderId="12" xfId="0" applyNumberFormat="1" applyFont="1" applyFill="1" applyBorder="1">
      <alignment vertical="center"/>
    </xf>
    <xf numFmtId="176" fontId="18" fillId="2" borderId="14" xfId="0" applyNumberFormat="1" applyFont="1" applyFill="1" applyBorder="1">
      <alignment vertical="center"/>
    </xf>
    <xf numFmtId="176" fontId="18" fillId="2" borderId="18" xfId="0" applyNumberFormat="1" applyFont="1" applyFill="1" applyBorder="1">
      <alignment vertical="center"/>
    </xf>
    <xf numFmtId="10" fontId="18" fillId="2" borderId="17" xfId="0" applyNumberFormat="1" applyFont="1" applyFill="1" applyBorder="1">
      <alignment vertical="center"/>
    </xf>
    <xf numFmtId="10" fontId="18" fillId="2" borderId="19" xfId="0" applyNumberFormat="1" applyFont="1" applyFill="1" applyBorder="1">
      <alignment vertical="center"/>
    </xf>
    <xf numFmtId="0" fontId="19" fillId="0" borderId="0" xfId="0" applyFont="1">
      <alignment vertical="center"/>
    </xf>
    <xf numFmtId="0" fontId="20" fillId="0" borderId="15" xfId="3" applyNumberFormat="1" applyFont="1" applyFill="1" applyBorder="1" applyAlignment="1">
      <alignment horizontal="left" vertical="center" indent="2" shrinkToFit="1"/>
    </xf>
    <xf numFmtId="0" fontId="6" fillId="0" borderId="16" xfId="0" applyNumberFormat="1" applyFont="1" applyFill="1" applyBorder="1" applyAlignment="1">
      <alignment horizontal="center" vertical="center" wrapText="1"/>
    </xf>
    <xf numFmtId="176" fontId="18" fillId="2" borderId="16" xfId="0" applyNumberFormat="1" applyFont="1" applyFill="1" applyBorder="1">
      <alignment vertical="center"/>
    </xf>
    <xf numFmtId="176" fontId="18" fillId="2" borderId="20" xfId="0" applyNumberFormat="1" applyFont="1" applyFill="1" applyBorder="1">
      <alignment vertical="center"/>
    </xf>
    <xf numFmtId="176" fontId="21" fillId="0" borderId="16" xfId="0" applyNumberFormat="1" applyFont="1" applyFill="1" applyBorder="1" applyAlignment="1">
      <alignment horizontal="right" vertical="center" wrapText="1"/>
    </xf>
    <xf numFmtId="176" fontId="22" fillId="0" borderId="18" xfId="0" applyNumberFormat="1" applyFont="1" applyFill="1" applyBorder="1" applyAlignment="1">
      <alignment horizontal="right" vertical="center" wrapText="1"/>
    </xf>
    <xf numFmtId="176" fontId="18" fillId="2" borderId="18" xfId="0" applyNumberFormat="1" applyFont="1" applyFill="1" applyBorder="1" applyAlignment="1">
      <alignment horizontal="right" vertical="center" wrapText="1"/>
    </xf>
    <xf numFmtId="176" fontId="18" fillId="2" borderId="20" xfId="0" applyNumberFormat="1" applyFont="1" applyFill="1" applyBorder="1" applyAlignment="1">
      <alignment horizontal="right" vertical="center" wrapText="1"/>
    </xf>
    <xf numFmtId="176" fontId="18" fillId="2" borderId="19" xfId="0" applyNumberFormat="1" applyFont="1" applyFill="1" applyBorder="1">
      <alignment vertical="center"/>
    </xf>
    <xf numFmtId="176" fontId="22" fillId="0" borderId="16" xfId="0" applyNumberFormat="1" applyFont="1" applyFill="1" applyBorder="1" applyAlignment="1">
      <alignment horizontal="right" vertical="center" wrapText="1"/>
    </xf>
    <xf numFmtId="176" fontId="21" fillId="2" borderId="16" xfId="0" applyNumberFormat="1" applyFont="1" applyFill="1" applyBorder="1" applyAlignment="1">
      <alignment horizontal="right" vertical="center" wrapText="1"/>
    </xf>
    <xf numFmtId="0" fontId="20" fillId="0" borderId="11" xfId="3" applyNumberFormat="1" applyFont="1" applyFill="1" applyBorder="1" applyAlignment="1">
      <alignment horizontal="left" vertical="center" indent="2" shrinkToFi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22" fillId="0" borderId="12" xfId="0" applyNumberFormat="1" applyFont="1" applyFill="1" applyBorder="1" applyAlignment="1">
      <alignment horizontal="right" vertical="center" wrapText="1"/>
    </xf>
    <xf numFmtId="176" fontId="22" fillId="0" borderId="13" xfId="0" applyNumberFormat="1" applyFont="1" applyFill="1" applyBorder="1" applyAlignment="1">
      <alignment horizontal="right" vertical="center" wrapText="1"/>
    </xf>
    <xf numFmtId="176" fontId="18" fillId="2" borderId="13" xfId="0" applyNumberFormat="1" applyFont="1" applyFill="1" applyBorder="1" applyAlignment="1">
      <alignment horizontal="right" vertical="center" wrapText="1"/>
    </xf>
    <xf numFmtId="176" fontId="18" fillId="0" borderId="21" xfId="0" applyNumberFormat="1" applyFont="1" applyFill="1" applyBorder="1" applyAlignment="1">
      <alignment horizontal="right" vertical="center" wrapText="1"/>
    </xf>
    <xf numFmtId="176" fontId="18" fillId="2" borderId="13" xfId="0" applyNumberFormat="1" applyFont="1" applyFill="1" applyBorder="1">
      <alignment vertical="center"/>
    </xf>
    <xf numFmtId="176" fontId="18" fillId="2" borderId="22" xfId="0" applyNumberFormat="1" applyFont="1" applyFill="1" applyBorder="1">
      <alignment vertical="center"/>
    </xf>
    <xf numFmtId="10" fontId="18" fillId="2" borderId="22" xfId="0" applyNumberFormat="1" applyFont="1" applyFill="1" applyBorder="1">
      <alignment vertical="center"/>
    </xf>
    <xf numFmtId="176" fontId="18" fillId="2" borderId="23" xfId="0" applyNumberFormat="1" applyFont="1" applyFill="1" applyBorder="1">
      <alignment vertical="center"/>
    </xf>
    <xf numFmtId="0" fontId="15" fillId="0" borderId="24" xfId="0" applyFont="1" applyBorder="1">
      <alignment vertical="center"/>
    </xf>
    <xf numFmtId="0" fontId="19" fillId="0" borderId="0" xfId="0" applyFont="1" applyBorder="1">
      <alignment vertical="center"/>
    </xf>
    <xf numFmtId="176" fontId="21" fillId="2" borderId="20" xfId="0" applyNumberFormat="1" applyFont="1" applyFill="1" applyBorder="1">
      <alignment vertical="center"/>
    </xf>
    <xf numFmtId="0" fontId="11" fillId="3" borderId="25" xfId="3" applyNumberFormat="1" applyFont="1" applyFill="1" applyBorder="1" applyAlignment="1">
      <alignment horizontal="left" vertical="center" shrinkToFit="1"/>
    </xf>
    <xf numFmtId="0" fontId="16" fillId="3" borderId="26" xfId="0" applyNumberFormat="1" applyFont="1" applyFill="1" applyBorder="1" applyAlignment="1">
      <alignment horizontal="center" vertical="center" wrapText="1"/>
    </xf>
    <xf numFmtId="176" fontId="22" fillId="3" borderId="26" xfId="0" applyNumberFormat="1" applyFont="1" applyFill="1" applyBorder="1" applyAlignment="1">
      <alignment horizontal="right" vertical="center" wrapText="1"/>
    </xf>
    <xf numFmtId="176" fontId="18" fillId="3" borderId="26" xfId="0" applyNumberFormat="1" applyFont="1" applyFill="1" applyBorder="1">
      <alignment vertical="center"/>
    </xf>
    <xf numFmtId="176" fontId="17" fillId="3" borderId="27" xfId="0" applyNumberFormat="1" applyFont="1" applyFill="1" applyBorder="1">
      <alignment vertical="center"/>
    </xf>
    <xf numFmtId="176" fontId="18" fillId="3" borderId="28" xfId="0" applyNumberFormat="1" applyFont="1" applyFill="1" applyBorder="1">
      <alignment vertical="center"/>
    </xf>
    <xf numFmtId="176" fontId="18" fillId="3" borderId="29" xfId="0" applyNumberFormat="1" applyFont="1" applyFill="1" applyBorder="1">
      <alignment vertical="center"/>
    </xf>
    <xf numFmtId="176" fontId="17" fillId="3" borderId="26" xfId="0" applyNumberFormat="1" applyFont="1" applyFill="1" applyBorder="1">
      <alignment vertical="center"/>
    </xf>
    <xf numFmtId="10" fontId="18" fillId="3" borderId="28" xfId="0" applyNumberFormat="1" applyFont="1" applyFill="1" applyBorder="1">
      <alignment vertical="center"/>
    </xf>
    <xf numFmtId="0" fontId="15" fillId="3" borderId="0" xfId="0" applyFont="1" applyFill="1">
      <alignment vertical="center"/>
    </xf>
    <xf numFmtId="0" fontId="19" fillId="0" borderId="24" xfId="0" applyFont="1" applyBorder="1">
      <alignment vertical="center"/>
    </xf>
    <xf numFmtId="176" fontId="22" fillId="2" borderId="20" xfId="0" applyNumberFormat="1" applyFont="1" applyFill="1" applyBorder="1" applyAlignment="1">
      <alignment horizontal="right" vertical="center" wrapText="1"/>
    </xf>
    <xf numFmtId="176" fontId="21" fillId="2" borderId="20" xfId="0" applyNumberFormat="1" applyFont="1" applyFill="1" applyBorder="1" applyAlignment="1">
      <alignment horizontal="right" vertical="center" wrapText="1"/>
    </xf>
    <xf numFmtId="0" fontId="7" fillId="0" borderId="25" xfId="3" applyNumberFormat="1" applyFont="1" applyFill="1" applyBorder="1" applyAlignment="1">
      <alignment horizontal="left" vertical="center" indent="1" shrinkToFit="1"/>
    </xf>
    <xf numFmtId="0" fontId="9" fillId="0" borderId="26" xfId="0" applyNumberFormat="1" applyFont="1" applyFill="1" applyBorder="1" applyAlignment="1">
      <alignment horizontal="center" vertical="center" wrapText="1"/>
    </xf>
    <xf numFmtId="176" fontId="23" fillId="2" borderId="26" xfId="0" applyNumberFormat="1" applyFont="1" applyFill="1" applyBorder="1" applyAlignment="1">
      <alignment horizontal="right" vertical="center" wrapText="1"/>
    </xf>
    <xf numFmtId="176" fontId="18" fillId="2" borderId="26" xfId="0" applyNumberFormat="1" applyFont="1" applyFill="1" applyBorder="1">
      <alignment vertical="center"/>
    </xf>
    <xf numFmtId="176" fontId="18" fillId="2" borderId="30" xfId="0" applyNumberFormat="1" applyFont="1" applyFill="1" applyBorder="1">
      <alignment vertical="center"/>
    </xf>
    <xf numFmtId="176" fontId="18" fillId="2" borderId="28" xfId="0" applyNumberFormat="1" applyFont="1" applyFill="1" applyBorder="1">
      <alignment vertical="center"/>
    </xf>
    <xf numFmtId="0" fontId="24" fillId="0" borderId="31" xfId="3" applyNumberFormat="1" applyFont="1" applyFill="1" applyBorder="1" applyAlignment="1">
      <alignment horizontal="left" vertical="center" indent="2" shrinkToFit="1"/>
    </xf>
    <xf numFmtId="0" fontId="9" fillId="0" borderId="32" xfId="0" applyNumberFormat="1" applyFont="1" applyFill="1" applyBorder="1" applyAlignment="1">
      <alignment horizontal="center" vertical="center" wrapText="1"/>
    </xf>
    <xf numFmtId="176" fontId="18" fillId="2" borderId="33" xfId="0" applyNumberFormat="1" applyFont="1" applyFill="1" applyBorder="1">
      <alignment vertical="center"/>
    </xf>
    <xf numFmtId="176" fontId="18" fillId="2" borderId="32" xfId="0" applyNumberFormat="1" applyFont="1" applyFill="1" applyBorder="1">
      <alignment vertical="center"/>
    </xf>
    <xf numFmtId="176" fontId="18" fillId="2" borderId="34" xfId="0" applyNumberFormat="1" applyFont="1" applyFill="1" applyBorder="1">
      <alignment vertical="center"/>
    </xf>
    <xf numFmtId="0" fontId="24" fillId="0" borderId="15" xfId="3" applyNumberFormat="1" applyFont="1" applyFill="1" applyBorder="1" applyAlignment="1">
      <alignment horizontal="left" vertical="center" indent="2" shrinkToFit="1"/>
    </xf>
    <xf numFmtId="0" fontId="9" fillId="0" borderId="16" xfId="0" applyNumberFormat="1" applyFont="1" applyFill="1" applyBorder="1" applyAlignment="1">
      <alignment horizontal="center" vertical="center" wrapText="1"/>
    </xf>
    <xf numFmtId="176" fontId="23" fillId="2" borderId="16" xfId="0" applyNumberFormat="1" applyFont="1" applyFill="1" applyBorder="1" applyAlignment="1">
      <alignment horizontal="right" vertical="center" wrapText="1"/>
    </xf>
    <xf numFmtId="176" fontId="25" fillId="2" borderId="16" xfId="0" applyNumberFormat="1" applyFont="1" applyFill="1" applyBorder="1" applyAlignment="1">
      <alignment horizontal="right" vertical="center" wrapText="1"/>
    </xf>
    <xf numFmtId="176" fontId="25" fillId="2" borderId="20" xfId="0" applyNumberFormat="1" applyFont="1" applyFill="1" applyBorder="1" applyAlignment="1">
      <alignment horizontal="right" vertical="center" wrapText="1"/>
    </xf>
    <xf numFmtId="0" fontId="11" fillId="2" borderId="15" xfId="3" applyNumberFormat="1" applyFont="1" applyFill="1" applyBorder="1" applyAlignment="1">
      <alignment horizontal="left" vertical="center" indent="1" shrinkToFit="1"/>
    </xf>
    <xf numFmtId="0" fontId="20" fillId="2" borderId="15" xfId="3" applyNumberFormat="1" applyFont="1" applyFill="1" applyBorder="1" applyAlignment="1">
      <alignment horizontal="left" vertical="center" indent="2" shrinkToFit="1"/>
    </xf>
    <xf numFmtId="0" fontId="20" fillId="2" borderId="11" xfId="3" applyNumberFormat="1" applyFont="1" applyFill="1" applyBorder="1" applyAlignment="1">
      <alignment horizontal="left" vertical="center" indent="2" shrinkToFi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10" fontId="18" fillId="2" borderId="23" xfId="0" applyNumberFormat="1" applyFont="1" applyFill="1" applyBorder="1">
      <alignment vertical="center"/>
    </xf>
    <xf numFmtId="0" fontId="27" fillId="0" borderId="16" xfId="5" applyNumberFormat="1" applyFont="1" applyFill="1" applyBorder="1" applyAlignment="1">
      <alignment horizontal="center" vertical="center"/>
    </xf>
    <xf numFmtId="0" fontId="11" fillId="0" borderId="25" xfId="3" applyNumberFormat="1" applyFont="1" applyFill="1" applyBorder="1" applyAlignment="1">
      <alignment horizontal="left" vertical="center" indent="1" shrinkToFit="1"/>
    </xf>
    <xf numFmtId="0" fontId="6" fillId="0" borderId="26" xfId="0" applyNumberFormat="1" applyFont="1" applyFill="1" applyBorder="1" applyAlignment="1">
      <alignment horizontal="center" vertical="center" wrapText="1"/>
    </xf>
    <xf numFmtId="176" fontId="22" fillId="0" borderId="26" xfId="0" applyNumberFormat="1" applyFont="1" applyFill="1" applyBorder="1" applyAlignment="1">
      <alignment horizontal="right" vertical="center" wrapText="1"/>
    </xf>
    <xf numFmtId="0" fontId="20" fillId="0" borderId="31" xfId="3" applyNumberFormat="1" applyFont="1" applyFill="1" applyBorder="1" applyAlignment="1">
      <alignment horizontal="left" vertical="center" indent="2" shrinkToFit="1"/>
    </xf>
    <xf numFmtId="0" fontId="6" fillId="0" borderId="32" xfId="0" applyNumberFormat="1" applyFont="1" applyFill="1" applyBorder="1" applyAlignment="1">
      <alignment horizontal="center" vertical="center" wrapText="1"/>
    </xf>
    <xf numFmtId="176" fontId="22" fillId="0" borderId="32" xfId="0" applyNumberFormat="1" applyFont="1" applyFill="1" applyBorder="1" applyAlignment="1">
      <alignment horizontal="right" vertical="center" wrapText="1"/>
    </xf>
    <xf numFmtId="176" fontId="22" fillId="0" borderId="35" xfId="0" applyNumberFormat="1" applyFont="1" applyFill="1" applyBorder="1" applyAlignment="1">
      <alignment horizontal="right" vertical="center" wrapText="1"/>
    </xf>
    <xf numFmtId="176" fontId="18" fillId="2" borderId="35" xfId="0" applyNumberFormat="1" applyFont="1" applyFill="1" applyBorder="1" applyAlignment="1">
      <alignment horizontal="right" vertical="center" wrapText="1"/>
    </xf>
    <xf numFmtId="176" fontId="22" fillId="2" borderId="34" xfId="0" applyNumberFormat="1" applyFont="1" applyFill="1" applyBorder="1" applyAlignment="1">
      <alignment horizontal="right" vertical="center" wrapText="1"/>
    </xf>
    <xf numFmtId="177" fontId="18" fillId="2" borderId="24" xfId="0" applyNumberFormat="1" applyFont="1" applyFill="1" applyBorder="1">
      <alignment vertical="center"/>
    </xf>
    <xf numFmtId="176" fontId="21" fillId="2" borderId="14" xfId="0" applyNumberFormat="1" applyFont="1" applyFill="1" applyBorder="1" applyAlignment="1">
      <alignment horizontal="right" vertical="center" wrapText="1"/>
    </xf>
    <xf numFmtId="176" fontId="22" fillId="2" borderId="36" xfId="0" applyNumberFormat="1" applyFont="1" applyFill="1" applyBorder="1" applyAlignment="1">
      <alignment horizontal="right" vertical="center" wrapText="1"/>
    </xf>
    <xf numFmtId="176" fontId="22" fillId="2" borderId="16" xfId="0" applyNumberFormat="1" applyFont="1" applyFill="1" applyBorder="1" applyAlignment="1">
      <alignment horizontal="right" vertical="center" wrapText="1"/>
    </xf>
    <xf numFmtId="176" fontId="22" fillId="2" borderId="18" xfId="0" applyNumberFormat="1" applyFont="1" applyFill="1" applyBorder="1" applyAlignment="1">
      <alignment horizontal="right" vertical="center" wrapText="1"/>
    </xf>
    <xf numFmtId="176" fontId="18" fillId="3" borderId="27" xfId="0" applyNumberFormat="1" applyFont="1" applyFill="1" applyBorder="1" applyAlignment="1">
      <alignment horizontal="right" vertical="center" wrapText="1"/>
    </xf>
    <xf numFmtId="176" fontId="19" fillId="0" borderId="0" xfId="0" applyNumberFormat="1" applyFont="1">
      <alignment vertical="center"/>
    </xf>
    <xf numFmtId="176" fontId="21" fillId="0" borderId="12" xfId="0" applyNumberFormat="1" applyFont="1" applyFill="1" applyBorder="1" applyAlignment="1">
      <alignment horizontal="right" vertical="center" wrapText="1"/>
    </xf>
    <xf numFmtId="176" fontId="15" fillId="0" borderId="0" xfId="0" applyNumberFormat="1" applyFont="1">
      <alignment vertical="center"/>
    </xf>
    <xf numFmtId="176" fontId="18" fillId="2" borderId="37" xfId="0" applyNumberFormat="1" applyFont="1" applyFill="1" applyBorder="1">
      <alignment vertical="center"/>
    </xf>
    <xf numFmtId="49" fontId="20" fillId="0" borderId="15" xfId="0" applyNumberFormat="1" applyFont="1" applyFill="1" applyBorder="1" applyAlignment="1">
      <alignment horizontal="left" vertical="center" wrapText="1" indent="2"/>
    </xf>
    <xf numFmtId="176" fontId="22" fillId="3" borderId="12" xfId="0" applyNumberFormat="1" applyFont="1" applyFill="1" applyBorder="1" applyAlignment="1">
      <alignment horizontal="right" vertical="center" wrapText="1"/>
    </xf>
    <xf numFmtId="176" fontId="18" fillId="3" borderId="38" xfId="0" applyNumberFormat="1" applyFont="1" applyFill="1" applyBorder="1">
      <alignment vertical="center"/>
    </xf>
    <xf numFmtId="176" fontId="17" fillId="3" borderId="12" xfId="0" applyNumberFormat="1" applyFont="1" applyFill="1" applyBorder="1">
      <alignment vertical="center"/>
    </xf>
    <xf numFmtId="0" fontId="19" fillId="3" borderId="0" xfId="0" applyFont="1" applyFill="1">
      <alignment vertical="center"/>
    </xf>
    <xf numFmtId="0" fontId="20" fillId="0" borderId="15" xfId="3" applyNumberFormat="1" applyFont="1" applyFill="1" applyBorder="1" applyAlignment="1">
      <alignment horizontal="left" vertical="center" indent="1" shrinkToFit="1"/>
    </xf>
    <xf numFmtId="176" fontId="18" fillId="2" borderId="14" xfId="0" applyNumberFormat="1" applyFont="1" applyFill="1" applyBorder="1" applyAlignment="1">
      <alignment horizontal="right" vertical="center" wrapText="1"/>
    </xf>
    <xf numFmtId="176" fontId="18" fillId="0" borderId="16" xfId="0" applyNumberFormat="1" applyFont="1" applyFill="1" applyBorder="1" applyAlignment="1">
      <alignment horizontal="right" vertical="center" wrapText="1"/>
    </xf>
    <xf numFmtId="176" fontId="22" fillId="0" borderId="36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>
      <alignment vertical="center"/>
    </xf>
    <xf numFmtId="176" fontId="22" fillId="3" borderId="27" xfId="0" applyNumberFormat="1" applyFont="1" applyFill="1" applyBorder="1" applyAlignment="1">
      <alignment horizontal="right" vertical="center" wrapText="1"/>
    </xf>
    <xf numFmtId="176" fontId="22" fillId="3" borderId="28" xfId="0" applyNumberFormat="1" applyFont="1" applyFill="1" applyBorder="1" applyAlignment="1">
      <alignment horizontal="right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20" fillId="0" borderId="40" xfId="3" applyNumberFormat="1" applyFont="1" applyFill="1" applyBorder="1" applyAlignment="1">
      <alignment horizontal="left" vertical="center" indent="2" shrinkToFit="1"/>
    </xf>
    <xf numFmtId="0" fontId="6" fillId="0" borderId="41" xfId="0" applyNumberFormat="1" applyFont="1" applyFill="1" applyBorder="1" applyAlignment="1">
      <alignment horizontal="center" vertical="center" wrapText="1"/>
    </xf>
    <xf numFmtId="176" fontId="22" fillId="2" borderId="42" xfId="0" applyNumberFormat="1" applyFont="1" applyFill="1" applyBorder="1" applyAlignment="1">
      <alignment horizontal="right" vertical="center" wrapText="1"/>
    </xf>
    <xf numFmtId="176" fontId="22" fillId="0" borderId="42" xfId="0" applyNumberFormat="1" applyFont="1" applyFill="1" applyBorder="1" applyAlignment="1">
      <alignment horizontal="right" vertical="center" wrapText="1"/>
    </xf>
    <xf numFmtId="176" fontId="18" fillId="2" borderId="43" xfId="0" applyNumberFormat="1" applyFont="1" applyFill="1" applyBorder="1">
      <alignment vertical="center"/>
    </xf>
    <xf numFmtId="176" fontId="22" fillId="2" borderId="44" xfId="0" applyNumberFormat="1" applyFont="1" applyFill="1" applyBorder="1" applyAlignment="1">
      <alignment horizontal="right" vertical="center" wrapText="1"/>
    </xf>
    <xf numFmtId="176" fontId="18" fillId="2" borderId="42" xfId="0" applyNumberFormat="1" applyFont="1" applyFill="1" applyBorder="1">
      <alignment vertical="center"/>
    </xf>
    <xf numFmtId="10" fontId="18" fillId="2" borderId="43" xfId="0" applyNumberFormat="1" applyFont="1" applyFill="1" applyBorder="1">
      <alignment vertical="center"/>
    </xf>
    <xf numFmtId="176" fontId="18" fillId="2" borderId="45" xfId="0" applyNumberFormat="1" applyFont="1" applyFill="1" applyBorder="1">
      <alignment vertical="center"/>
    </xf>
    <xf numFmtId="176" fontId="9" fillId="2" borderId="18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/>
    <xf numFmtId="0" fontId="6" fillId="2" borderId="0" xfId="0" applyNumberFormat="1" applyFont="1" applyFill="1" applyBorder="1">
      <alignment vertical="center"/>
    </xf>
    <xf numFmtId="177" fontId="10" fillId="2" borderId="0" xfId="0" applyNumberFormat="1" applyFont="1" applyFill="1" applyBorder="1">
      <alignment vertical="center"/>
    </xf>
    <xf numFmtId="0" fontId="9" fillId="2" borderId="18" xfId="0" applyFont="1" applyFill="1" applyBorder="1">
      <alignment vertical="center"/>
    </xf>
  </cellXfs>
  <cellStyles count="6">
    <cellStyle name="쉼표 [0]" xfId="1" builtinId="6"/>
    <cellStyle name="쉼표 [0]_2003년결산서(기본)" xfId="4"/>
    <cellStyle name="표준" xfId="0" builtinId="0"/>
    <cellStyle name="표준 2 22" xfId="2"/>
    <cellStyle name="표준 295" xfId="5"/>
    <cellStyle name="표준_2003년결산서(기본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&#44208;&#49328;/6&#50900;&#44208;&#49328;/&#44208;&#49328;&#49436;/&#44208;&#49328;&#49436;&#50504;/1.%20&#50672;&#44208;_2019.2Q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J\JMN\PLAN\97PLAN\0924\&#51228;&#54408;&#48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ongchangsu\My%20Documents\2005&#45380;&#44048;&#49324;&#51312;&#49436;\&#54980;&#49457;&#47932;&#49328;\&#44228;&#51221;&#51312;&#49436;(&#54980;&#49457;&#47932;&#4932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AP\&#50500;&#49328;&#52628;&#51652;&#5050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3&#45380;&#44208;&#49328;\&#50504;&#51652;%20&#48143;%20&#44048;&#49324;&#51088;&#47308;\backup\UJY\Audit\&#49340;&#54868;EOCR\&#48372;&#44256;&#49436;\F-123(&#49340;&#54868;EOCR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56;&#44148;&#55148;\&#49888;&#51068;&#51228;&#50557;\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rk\AUDIT\&#53356;&#47112;&#49888;&#44060;&#48156;\&#51116;&#47924;&#51228;&#54364;-&#53356;&#47000;&#498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결BS(공시용)"/>
      <sheetName val="연결IS(공시용)"/>
      <sheetName val="연결재무상태표"/>
      <sheetName val="연결손익계산서"/>
      <sheetName val="연결자본변동표"/>
      <sheetName val="연결현금흐름표"/>
      <sheetName val="연결 CF(공시용)"/>
      <sheetName val="2017 연결조정2 "/>
      <sheetName val="2016 연결조정1"/>
      <sheetName val="2014 연결조정1"/>
      <sheetName val="KTO(2016중단손익반영IS)"/>
      <sheetName val="2016 연결조정2"/>
      <sheetName val="2015 연결조정"/>
      <sheetName val="기초연결조정(수정반영)"/>
      <sheetName val="GKL_CE"/>
      <sheetName val="2018 연결조정1"/>
      <sheetName val="2017 연결조정1"/>
      <sheetName val="2018 연결조정2"/>
      <sheetName val="연결정산표"/>
      <sheetName val="연결CF정산표"/>
      <sheetName val="2019 연결조정1"/>
      <sheetName val="2019 연결조정2 "/>
      <sheetName val="KTO-FS"/>
      <sheetName val="GKLBS"/>
      <sheetName val="GKLIS"/>
      <sheetName val="KTO파트너스-FS"/>
      <sheetName val="KTO_CF"/>
      <sheetName val="GKL_CF"/>
      <sheetName val="1- 가. 기관일반사항"/>
      <sheetName val="1-나. 기관조직구조"/>
      <sheetName val="1-다.업무개요 및 현황"/>
      <sheetName val="1-다.정원대현원표"/>
      <sheetName val="2-가. 감사인의 감사의견"/>
      <sheetName val="2- 나. 재무현황 "/>
      <sheetName val="2-다. 재산손익변동추세"/>
      <sheetName val="2-라. 결산주요지표분석 "/>
      <sheetName val="★"/>
      <sheetName val="3-가. 손익증감요인분석표"/>
      <sheetName val="3-나. 재무제표구성비율표"/>
      <sheetName val="3-다. 비율분석표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B별"/>
      <sheetName val="256D OUT TAT"/>
      <sheetName val="1.현금예금"/>
      <sheetName val="1.현금및현금성자산"/>
      <sheetName val="256D_OUT_TAT"/>
      <sheetName val="Sheet1"/>
      <sheetName val="3ND 64M"/>
      <sheetName val="SUB9601"/>
      <sheetName val="FAB4생산"/>
      <sheetName val="6)Matl analysis"/>
      <sheetName val="1)Assumptions"/>
      <sheetName val="Trans"/>
      <sheetName val="선급금(에프)"/>
      <sheetName val="RUL2"/>
      <sheetName val="1.BS"/>
      <sheetName val="2.PL"/>
      <sheetName val="은행"/>
      <sheetName val="BS"/>
      <sheetName val="개발담당자 "/>
      <sheetName val="종합2"/>
      <sheetName val="May."/>
      <sheetName val="재무상태변동표"/>
      <sheetName val="선급비용"/>
      <sheetName val="#REF"/>
      <sheetName val="개인별장비관리"/>
      <sheetName val="항목(1)"/>
      <sheetName val="수리결과"/>
      <sheetName val="hitachi"/>
      <sheetName val="제품별"/>
      <sheetName val="국영"/>
      <sheetName val="asy_o"/>
      <sheetName val="95TOTREV"/>
      <sheetName val="FAB"/>
      <sheetName val="시실누(모) "/>
      <sheetName val="중장SR"/>
      <sheetName val="공용정보"/>
      <sheetName val="Low YLD Reject"/>
      <sheetName val="국산화"/>
      <sheetName val="FOB발"/>
      <sheetName val="ALL"/>
      <sheetName val="서류검사"/>
      <sheetName val="SSMITM"/>
      <sheetName val="예적금"/>
      <sheetName val="BAY실적"/>
      <sheetName val="data_MM"/>
      <sheetName val="지수"/>
      <sheetName val="960318-1"/>
      <sheetName val="fab_o"/>
      <sheetName val="data (누계)"/>
      <sheetName val="data(실적)"/>
      <sheetName val="data (전년동기)"/>
      <sheetName val="통계자료"/>
      <sheetName val="수요일"/>
      <sheetName val="금요일"/>
      <sheetName val="취합"/>
      <sheetName val="설비운영"/>
      <sheetName val="shutt_bi"/>
      <sheetName val="품의"/>
      <sheetName val="FAB2_상세"/>
      <sheetName val="FAB3_상세"/>
      <sheetName val="PKG_상세"/>
      <sheetName val="Test_상세"/>
      <sheetName val="설비상세"/>
      <sheetName val="구미종합"/>
      <sheetName val="FAB2_Matrix"/>
      <sheetName val="FAB3_Matrix"/>
      <sheetName val="PKG_Matrix"/>
      <sheetName val="Test_Matrix"/>
      <sheetName val="Sheet2"/>
      <sheetName val="Sheet3"/>
      <sheetName val="총괄표"/>
      <sheetName val="증감내역"/>
      <sheetName val="산출근거_사무용품비"/>
      <sheetName val="산출근거_소모품비"/>
      <sheetName val="산출근거_여비교통비"/>
      <sheetName val="항공료기준표"/>
      <sheetName val="해외업무출장"/>
      <sheetName val="사외교육비"/>
      <sheetName val="연구용소모품"/>
      <sheetName val="산출근거(도서비)"/>
      <sheetName val="경상연구개발비"/>
      <sheetName val="1총괄표"/>
      <sheetName val="2증감내역"/>
      <sheetName val="3-1-1 여비교통비"/>
      <sheetName val="4-1해외출장계획"/>
      <sheetName val="3-1-2 사무용품비"/>
      <sheetName val="3-1-3 소모품비"/>
      <sheetName val="3-1-4 교육훈련비"/>
      <sheetName val="6사외교육비"/>
      <sheetName val="3-1-5 운반비"/>
      <sheetName val="3-1-6 통신비"/>
      <sheetName val="3-1-7 전산정보이용료"/>
      <sheetName val="3-1-8 도서비"/>
      <sheetName val="9-2복사인쇄비"/>
      <sheetName val="9-1전문서적"/>
      <sheetName val="3-1-9 수선비"/>
      <sheetName val="3-1-10 경상개발비(지급수수료)"/>
      <sheetName val="10경상연구개발비"/>
      <sheetName val="여비교통비"/>
      <sheetName val="소모품비"/>
      <sheetName val="교육훈련비"/>
      <sheetName val="운반보관비"/>
      <sheetName val="도서비"/>
      <sheetName val="경상개발비"/>
      <sheetName val="4-2해외출장(CONFERENCE)"/>
      <sheetName val="5사내교육비"/>
      <sheetName val="8연구용소모품"/>
      <sheetName val="10경상연구개발비(SMteam)"/>
      <sheetName val="6월인원"/>
      <sheetName val="ASP"/>
      <sheetName val="CHIP_O"/>
      <sheetName val="FAB_I"/>
      <sheetName val="FRT_O"/>
      <sheetName val="PKG_I"/>
      <sheetName val="FT_금액"/>
      <sheetName val="YIELD"/>
      <sheetName val="DDR"/>
      <sheetName val="장비목록"/>
      <sheetName val="원가관리"/>
      <sheetName val="내역서"/>
      <sheetName val="DATA-2001"/>
      <sheetName val="자재 집계표"/>
      <sheetName val="BOM"/>
      <sheetName val="summary"/>
      <sheetName val="HSA"/>
      <sheetName val="현우실적"/>
      <sheetName val="Aries_all_char"/>
      <sheetName val="StepperValues"/>
      <sheetName val="TG9504"/>
      <sheetName val="Ref2"/>
      <sheetName val="3-1-4 교_x0002__x0000_数8"/>
      <sheetName val=""/>
      <sheetName val="Credit Calc"/>
      <sheetName val="FAB2_Á_x0000_"/>
      <sheetName val="F4-F7"/>
      <sheetName val="CAPA분석 360K"/>
      <sheetName val="F5"/>
      <sheetName val="소특"/>
      <sheetName val="팀별"/>
      <sheetName val="J"/>
      <sheetName val="카드키식수내역"/>
      <sheetName val="8)중점관리장비현황"/>
      <sheetName val="현재"/>
      <sheetName val="3-1-4 교_x0002_"/>
      <sheetName val="鄴ႄ뛶棕饭䌋±ONFMRENCE)"/>
      <sheetName val=" 55 BA 장입기 091203.xlsx"/>
      <sheetName val="입력DATA"/>
      <sheetName val="Vendor"/>
      <sheetName val="조명투자및환수계획"/>
      <sheetName val="제조중간결과"/>
      <sheetName val="입찰내역 발주처 양식"/>
      <sheetName val="견적을지"/>
      <sheetName val="목표세부명세"/>
      <sheetName val="장기차입금"/>
      <sheetName val="Source"/>
      <sheetName val="Sheet4"/>
      <sheetName val="불합리 적출 및 관리"/>
      <sheetName val="Controls"/>
      <sheetName val="부품별 매입현황"/>
      <sheetName val="FAB2_Á_x005f_x0000_"/>
      <sheetName val="Cgs계산값1"/>
      <sheetName val="기본 상수"/>
      <sheetName val="FAB2_Á?"/>
      <sheetName val="data"/>
      <sheetName val="DRT102"/>
      <sheetName val="DRT502"/>
      <sheetName val="3-1-4 교_x0002_?数8"/>
      <sheetName val="저항"/>
      <sheetName val="POWER"/>
      <sheetName val="费用预算"/>
      <sheetName val="변수1"/>
      <sheetName val="FAB2_Á_x005f_x005f_x005f_x0000_"/>
      <sheetName val="설계상수"/>
      <sheetName val="DATA1"/>
      <sheetName val="DATA2"/>
      <sheetName val="DATA3"/>
      <sheetName val="CAP"/>
      <sheetName val="변수"/>
      <sheetName val="TFT 저항"/>
      <sheetName val="FAB2_Á_x005f_x005f_x005f_x005f_x005f_x005f_x005f_x0000_"/>
      <sheetName val="3-1-4 교_x005f_x0002__x005f_x0000_数8"/>
      <sheetName val="전압하강"/>
      <sheetName val="dV&amp;Cl"/>
      <sheetName val="F-T Voltage"/>
      <sheetName val="ELECTRIC"/>
      <sheetName val="CTEMCOST"/>
      <sheetName val="SCHEDULE"/>
      <sheetName val="sum"/>
      <sheetName val="XY tilt 2nd"/>
      <sheetName val="1. Angle confirm"/>
      <sheetName val="Var."/>
      <sheetName val="R"/>
      <sheetName val="정리"/>
      <sheetName val="보고서"/>
      <sheetName val="L2"/>
      <sheetName val="L1"/>
      <sheetName val="Map"/>
      <sheetName val="FAB2_Á_"/>
      <sheetName val="국내"/>
      <sheetName val="FAB2_Á_x005f_x005f_x005f_x005f_x005f_x005f_x005f_x005f_"/>
      <sheetName val="Array PI"/>
      <sheetName val="Cgs계산식1"/>
      <sheetName val="Pandora"/>
      <sheetName val="VIZIO DA가격"/>
      <sheetName val="기타 DA가격"/>
      <sheetName val="LGE DA가격"/>
      <sheetName val="잉여처분"/>
      <sheetName val="Prices"/>
      <sheetName val="DATA6"/>
      <sheetName val="지우지말것"/>
      <sheetName val="B"/>
      <sheetName val="96재료"/>
      <sheetName val="category"/>
      <sheetName val="3-1-4 교_x005f_x0002_"/>
      <sheetName val="X13"/>
      <sheetName val="Sapphire"/>
      <sheetName val="TOEIC기준점수"/>
      <sheetName val="MatchCode"/>
      <sheetName val="근로(생)"/>
      <sheetName val="1월"/>
      <sheetName val="옥외등신설"/>
      <sheetName val="저케CV22신설"/>
      <sheetName val="저케CV38신설"/>
      <sheetName val="저케CV8신설"/>
      <sheetName val="접지3종"/>
      <sheetName val="WB"/>
      <sheetName val="이천_yj"/>
      <sheetName val="청주_d"/>
      <sheetName val="청주_yj"/>
      <sheetName val="P2KLA"/>
      <sheetName val="YLD"/>
      <sheetName val="GATEKLA"/>
      <sheetName val="ONO3"/>
      <sheetName val="외화금융(97-03)"/>
      <sheetName val="MOTOR"/>
      <sheetName val="MRS세부"/>
      <sheetName val="물가지수!"/>
      <sheetName val="SALE"/>
      <sheetName val="수불1Q"/>
      <sheetName val="수불2Q"/>
      <sheetName val="수불3Q"/>
      <sheetName val="수불4Q"/>
      <sheetName val="FLASH_생산"/>
      <sheetName val="FLASH_CHIP"/>
      <sheetName val="FLASH_sales"/>
      <sheetName val="IF5_F"/>
      <sheetName val="IF5_S"/>
      <sheetName val="IF6_S"/>
      <sheetName val="SRAM_생산"/>
      <sheetName val="SRAM_CHIP"/>
      <sheetName val="SRAM_sales"/>
      <sheetName val="첨부1"/>
      <sheetName val="Data&amp;Assumptions"/>
      <sheetName val="가동비율"/>
      <sheetName val="기상도"/>
      <sheetName val="개인별 프로젝트"/>
      <sheetName val="산출기준(파견전산실)"/>
      <sheetName val="단가산출서(기계)"/>
      <sheetName val="96 기타 전시회 경비"/>
      <sheetName val="96 상반기 전시회 경비"/>
      <sheetName val="96 하반기 전시회 경비"/>
      <sheetName val="개요"/>
      <sheetName val="단가"/>
      <sheetName val="SUB (N)"/>
      <sheetName val="그림"/>
      <sheetName val="기상도월"/>
      <sheetName val="11월 Red Zone 기상도"/>
      <sheetName val="Lot Status"/>
      <sheetName val="Xunit (단위환산)"/>
      <sheetName val="6F8"/>
      <sheetName val="생산직"/>
      <sheetName val="단일장비탐색1"/>
      <sheetName val="일위목록"/>
      <sheetName val="간접비계산"/>
      <sheetName val="Sheet1 (2)"/>
      <sheetName val="연수원"/>
      <sheetName val="Hynix &amp; SYS IC Co"/>
      <sheetName val="Code 2"/>
      <sheetName val="FACTOR"/>
      <sheetName val="MP01"/>
      <sheetName val="atd"/>
      <sheetName val="atm"/>
      <sheetName val="표지"/>
      <sheetName val="PKG_O"/>
      <sheetName val="BEST"/>
      <sheetName val="수정시산표"/>
      <sheetName val="ORIGINAL"/>
      <sheetName val="장비명"/>
      <sheetName val="영업본부US$실적 (2)"/>
      <sheetName val="BTS-시범물량"/>
      <sheetName val="ABUT수량-A1"/>
      <sheetName val="Sheet6"/>
      <sheetName val="3-1-4 교_x0002__数8"/>
      <sheetName val="작업공사목록"/>
      <sheetName val="3-1-4 교_x005f_x005f_x005f_x0002__x005f_x005f_x000"/>
      <sheetName val="3-1-4 교_x005f_x0002__数8"/>
      <sheetName val="3-1-4 ɐ_x0000__x0000__x0000_␀"/>
      <sheetName val="PwC"/>
      <sheetName val="Co_Scoresheet_FY104Q"/>
      <sheetName val="PopCache"/>
      <sheetName val="3-1-4 ɐ"/>
      <sheetName val="원가표"/>
      <sheetName val="제조혁신(이지연, 윤수향)"/>
      <sheetName val="팀장평가"/>
      <sheetName val="값목록(Do not touch)"/>
      <sheetName val="기별월별손익"/>
      <sheetName val="24.보증금(전신전화가입권)"/>
      <sheetName val="EQT-ESTN"/>
      <sheetName val="근로소득 세액표"/>
      <sheetName val="건강보험 표준요율표"/>
      <sheetName val="국민연금 표준요율표"/>
      <sheetName val="원가절감실적(계정별)"/>
      <sheetName val="토목검측서"/>
      <sheetName val="계약1차"/>
      <sheetName val="DATE변환2"/>
      <sheetName val="자판실행"/>
      <sheetName val="전등설비"/>
      <sheetName val="견적"/>
      <sheetName val="RESULT"/>
      <sheetName val="EXTENSION현황"/>
      <sheetName val="PKG"/>
      <sheetName val="_M10C DIFF 산포 개선 사례_BASE PRESSU"/>
      <sheetName val="산근"/>
      <sheetName val="노임"/>
      <sheetName val="조정명세서"/>
      <sheetName val="Laser Alignment Target Spec"/>
      <sheetName val="Laser Focus Spec"/>
      <sheetName val="FAB#7"/>
      <sheetName val="_M10C DIFF 산포 개선 사례_7자 GAS LINE"/>
      <sheetName val="Graph Data"/>
      <sheetName val="환률"/>
      <sheetName val="부대"/>
      <sheetName val="실행내역서 "/>
      <sheetName val="BP-이발-RJ TREND"/>
      <sheetName val="대치판정"/>
      <sheetName val="유해위험요인 분류체계"/>
      <sheetName val="GF2"/>
      <sheetName val="512sd"/>
      <sheetName val="TAT"/>
      <sheetName val="M5_S"/>
      <sheetName val="M6_S"/>
      <sheetName val="DAILY CHECK"/>
      <sheetName val="Total_Cost"/>
      <sheetName val="특정현금과예금"/>
      <sheetName val="L_repair"/>
      <sheetName val="EPM Raw"/>
      <sheetName val="PT1H Raw"/>
      <sheetName val="PT2C_Raw"/>
      <sheetName val="16M"/>
      <sheetName val="1M4M"/>
      <sheetName val="판매실적 종합"/>
      <sheetName val="견적서"/>
      <sheetName val="선급법인세"/>
      <sheetName val="영업보증금"/>
      <sheetName val="CHIP_INV"/>
      <sheetName val="code"/>
      <sheetName val="공통가설"/>
      <sheetName val="Down Time"/>
      <sheetName val="TPM지표"/>
      <sheetName val="H.P견적(참조)"/>
      <sheetName val="97센_협"/>
      <sheetName val="원본"/>
      <sheetName val="RAW_Data"/>
      <sheetName val="전기"/>
      <sheetName val="Tot_Sum"/>
      <sheetName val="M8_Sum"/>
      <sheetName val="M9_Sum"/>
      <sheetName val="경수97.02"/>
      <sheetName val="SALE&amp;COST"/>
      <sheetName val="연구9월"/>
      <sheetName val="1995년 섹터별 매출"/>
      <sheetName val="MFAB"/>
      <sheetName val="MFRT"/>
      <sheetName val="MPKG"/>
      <sheetName val="MPRD"/>
      <sheetName val="고장이력"/>
      <sheetName val="4-8.공통"/>
      <sheetName val="cuslist"/>
      <sheetName val="해트트릭"/>
      <sheetName val="Fabless comp ROE"/>
      <sheetName val="견적율"/>
      <sheetName val="Daily-status"/>
      <sheetName val="DI"/>
      <sheetName val="CODE표"/>
      <sheetName val="Making Order"/>
      <sheetName val="コントロールパネル"/>
      <sheetName val="데이터유효성"/>
      <sheetName val="공정분류기준"/>
      <sheetName val="별첨4_전담운영PM(1)"/>
      <sheetName val="차량실적1"/>
      <sheetName val="PC%계산"/>
      <sheetName val="9-1차이내역"/>
      <sheetName val="9609Aß"/>
      <sheetName val="TEMP1"/>
      <sheetName val="TEMP2"/>
      <sheetName val="99선급비용"/>
      <sheetName val="VLOOKUP"/>
      <sheetName val="일위대가표"/>
      <sheetName val="EQUIP LIST"/>
      <sheetName val="유효성"/>
      <sheetName val="TFT 측정(2)"/>
      <sheetName val="사유 구분"/>
      <sheetName val="3-1-1_여비교통비"/>
      <sheetName val="3-1-2_사무용품비"/>
      <sheetName val="3-1-3_소모품비"/>
      <sheetName val="3-1-4_교육훈련비"/>
      <sheetName val="3-1-5_운반비"/>
      <sheetName val="3-1-6_통신비"/>
      <sheetName val="3-1-7_전산정보이용료"/>
      <sheetName val="3-1-8_도서비"/>
      <sheetName val="3-1-9_수선비"/>
      <sheetName val="3-1-10_경상개발비(지급수수료)"/>
      <sheetName val="3ND_64M"/>
      <sheetName val="자재_집계표"/>
      <sheetName val="시실누(모)_"/>
      <sheetName val="Credit_Calc"/>
      <sheetName val="CAPA분석_360K"/>
      <sheetName val="3-1-4_교数8"/>
      <sheetName val="입찰내역_발주처_양식"/>
      <sheetName val="3-1-4_교"/>
      <sheetName val="_55_BA_장입기_091203_xlsx"/>
      <sheetName val="3-1-1_여비교통비1"/>
      <sheetName val="3-1-2_사무용품비1"/>
      <sheetName val="3-1-3_소모품비1"/>
      <sheetName val="3-1-4_교육훈련비1"/>
      <sheetName val="3-1-5_운반비1"/>
      <sheetName val="3-1-6_통신비1"/>
      <sheetName val="3-1-7_전산정보이용료1"/>
      <sheetName val="3-1-8_도서비1"/>
      <sheetName val="3-1-9_수선비1"/>
      <sheetName val="3-1-10_경상개발비(지급수수료)1"/>
      <sheetName val="3ND_64M1"/>
      <sheetName val="자재_집계표1"/>
      <sheetName val="시실누(모)_1"/>
      <sheetName val="Credit_Calc1"/>
      <sheetName val="CAPA분석_360K1"/>
      <sheetName val="입찰내역_발주처_양식1"/>
      <sheetName val="_55_BA_장입기_091203_xlsx1"/>
      <sheetName val="FAB2_Á_x005f_x005f_x005f_x005f_"/>
      <sheetName val="14.1&quot; Cst 변화"/>
      <sheetName val="계조에 따른 특성"/>
      <sheetName val="인력관리_Code"/>
      <sheetName val="PIPING"/>
      <sheetName val="Total-P&amp;L(Local)"/>
      <sheetName val="키워드"/>
      <sheetName val="THIN"/>
      <sheetName val="한국단가계약표"/>
      <sheetName val="무상 Part List(BW)"/>
      <sheetName val="노동부강사"/>
      <sheetName val="강사과정"/>
      <sheetName val="개인정보"/>
      <sheetName val="노동필터"/>
      <sheetName val="노동부DB"/>
      <sheetName val="자료입력"/>
      <sheetName val="노동부_조견단가"/>
      <sheetName val="훈련비계산"/>
      <sheetName val="불합리_적출_및_관리"/>
      <sheetName val="부품별_매입현황"/>
      <sheetName val="기본_상수"/>
      <sheetName val="3-1-4_교?数8"/>
      <sheetName val="TFT_저항"/>
      <sheetName val="3-1-4_교_x005f_x0002__x005f_x0000_数8"/>
      <sheetName val="F-T_Voltage"/>
      <sheetName val="XY_tilt_2nd"/>
      <sheetName val="1__Angle_confirm"/>
      <sheetName val="Var_"/>
      <sheetName val="Array_PI"/>
      <sheetName val="VIZIO_DA가격"/>
      <sheetName val="기타_DA가격"/>
      <sheetName val="LGE_DA가격"/>
      <sheetName val="3-1-4_교_x005f_x0002_"/>
      <sheetName val="영업본부US$실적_(2)"/>
      <sheetName val="2)인력관리_Code_Flash"/>
      <sheetName val="※ 참고사항"/>
      <sheetName val="건물"/>
      <sheetName val="일년TOTAL"/>
      <sheetName val=" T3B-SN SOD SKIP + SIGE No Dela"/>
      <sheetName val="앞면인쇄후180도_회전"/>
      <sheetName val="BWipList"/>
      <sheetName val="TWipList"/>
      <sheetName val="CF2"/>
      <sheetName val="CF4"/>
      <sheetName val="CF5"/>
      <sheetName val="CF7"/>
      <sheetName val="CF8"/>
      <sheetName val="GF3"/>
      <sheetName val="128M"/>
      <sheetName val="16EDO"/>
      <sheetName val="16SD"/>
      <sheetName val="16WB"/>
      <sheetName val="256M"/>
      <sheetName val="4M"/>
      <sheetName val="64EDO"/>
      <sheetName val="64SD"/>
      <sheetName val="DRD"/>
      <sheetName val="SRAM"/>
      <sheetName val="PBS"/>
      <sheetName val="내역"/>
      <sheetName val="MVMT_row2"/>
      <sheetName val="F"/>
      <sheetName val="Wip Status"/>
      <sheetName val="차수"/>
      <sheetName val="정부노임단가"/>
      <sheetName val="공사비내역서"/>
      <sheetName val="도급양식"/>
      <sheetName val="Raw Data"/>
      <sheetName val="7682LA SKD(12.4)"/>
      <sheetName val="Header"/>
      <sheetName val="sapactivexlhiddensheet"/>
      <sheetName val="공종별 집계"/>
      <sheetName val="1단계"/>
      <sheetName val="init"/>
      <sheetName val="공사비 내역 (가)"/>
      <sheetName val="BSD (2)"/>
      <sheetName val="TABLE"/>
      <sheetName val="N賃率-職"/>
      <sheetName val="직재"/>
      <sheetName val="토공(완충)"/>
      <sheetName val="PUMP"/>
      <sheetName val="Proposal"/>
      <sheetName val="차액보증"/>
      <sheetName val="차량구입"/>
      <sheetName val=" 견적서"/>
      <sheetName val="설산1.나"/>
      <sheetName val="본사S"/>
      <sheetName val="건축원가계산서"/>
      <sheetName val="예산M12A"/>
      <sheetName val="CONCRETE"/>
      <sheetName val="목록"/>
      <sheetName val="자료"/>
      <sheetName val="임시"/>
      <sheetName val="US 94 COST CENTER LIST"/>
      <sheetName val="Process Tools-Owned"/>
      <sheetName val="LUC-CAL"/>
      <sheetName val="SG&amp;A Allocation"/>
      <sheetName val="Policy"/>
      <sheetName val="AR County"/>
      <sheetName val="Revenue"/>
      <sheetName val="Consulting"/>
      <sheetName val="Equip_Purch"/>
      <sheetName val="Equip_Repair"/>
      <sheetName val="Exp_Software"/>
      <sheetName val="Mailing"/>
      <sheetName val="Mkt_Exp"/>
      <sheetName val="Motivation"/>
      <sheetName val="Office_Supplies"/>
      <sheetName val="Print_Copy"/>
      <sheetName val="Recruiting"/>
      <sheetName val="Temp_Help"/>
      <sheetName val="Training"/>
      <sheetName val="Travel"/>
      <sheetName val="Invoice"/>
      <sheetName val="PLAN_Units"/>
      <sheetName val="AccumOptions"/>
      <sheetName val="Rev Module Retrieve"/>
      <sheetName val="Accretion - Dilution"/>
      <sheetName val="166.415"/>
      <sheetName val="Customer SAB101 Issues Sort"/>
      <sheetName val="BU Commentary"/>
      <sheetName val="FebGL"/>
      <sheetName val="JanGL"/>
      <sheetName val="시산표"/>
      <sheetName val="정산표"/>
      <sheetName val="A"/>
      <sheetName val="환율"/>
      <sheetName val="FY-07 Personal Property Tax"/>
      <sheetName val="FY-07 Real Property Tax"/>
      <sheetName val="Fcst Summary"/>
      <sheetName val="June01brio sort"/>
      <sheetName val="Period Pivot Summary"/>
      <sheetName val="Summary_by_Account"/>
      <sheetName val="Cube by Product Line"/>
      <sheetName val="공문"/>
      <sheetName val="1_汇总"/>
      <sheetName val="担当工程师"/>
      <sheetName val="반입시나리오(area별 조정)"/>
      <sheetName val="기준정보"/>
      <sheetName val="Low_YLD_Reject"/>
      <sheetName val="data_(누계)"/>
      <sheetName val="data_(전년동기)"/>
      <sheetName val="해외출자현황(원본틀)"/>
      <sheetName val="工作表"/>
      <sheetName val="2공장"/>
      <sheetName val="3공장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모"/>
      <sheetName val="현금및현금등가물"/>
      <sheetName val="은행조회서Control"/>
      <sheetName val="현금TOT"/>
      <sheetName val="당좌예금TOT"/>
      <sheetName val="보통예금TOT"/>
      <sheetName val="어음수표수불부TEST"/>
      <sheetName val="매출채권"/>
      <sheetName val="외상매출금TOT"/>
      <sheetName val="받을어음TOT"/>
      <sheetName val="분석적검토"/>
      <sheetName val="채권채무조회list"/>
      <sheetName val="기타당좌자산"/>
      <sheetName val="차입금"/>
      <sheetName val="이자비용TEST"/>
      <sheetName val="차입금원장검토"/>
      <sheetName val="차입금TOT"/>
      <sheetName val="매출LS"/>
      <sheetName val="Sheet2"/>
      <sheetName val="부가세"/>
      <sheetName val="공정가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xxxxxx"/>
      <sheetName val="1.기안지(아산추진)"/>
      <sheetName val="목차"/>
      <sheetName val="기본전략 "/>
      <sheetName val="검토방향 "/>
      <sheetName val="예상효과 "/>
      <sheetName val="추진일정 "/>
      <sheetName val="생물세부일정 "/>
      <sheetName val="조달세부일정"/>
      <sheetName val="아산추진안"/>
      <sheetName val="Code"/>
      <sheetName val="6월추가불출"/>
      <sheetName val="호남2"/>
      <sheetName val="분석적검토"/>
      <sheetName val="Revenue"/>
      <sheetName val="BM_NEW2"/>
      <sheetName val="환율표"/>
      <sheetName val="Sheet1"/>
      <sheetName val="A-LINE"/>
      <sheetName val="RMR"/>
      <sheetName val="공정가치접근법"/>
      <sheetName val="외화금융(97-03)"/>
      <sheetName val="SALES"/>
      <sheetName val="list prices"/>
      <sheetName val="KMT물량"/>
      <sheetName val="DATE변환2"/>
      <sheetName val="통계자료"/>
      <sheetName val="MatchCode"/>
      <sheetName val="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검증"/>
      <sheetName val="bs"/>
      <sheetName val="re"/>
      <sheetName val="pl"/>
      <sheetName val="TB(BS)"/>
      <sheetName val="TB(PL)"/>
      <sheetName val="Adjustings"/>
      <sheetName val="제조원가"/>
      <sheetName val="Sensitivity and GC Valu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표지"/>
      <sheetName val="목차"/>
      <sheetName val="회사개요"/>
      <sheetName val="등록요건검토"/>
      <sheetName val="가치산정 요약"/>
      <sheetName val="자산가치"/>
      <sheetName val="수익가치"/>
      <sheetName val="대차대조표"/>
      <sheetName val="대차대조표추정"/>
      <sheetName val="손익계산서"/>
      <sheetName val="매출액 추정"/>
      <sheetName val="제조원가명세서"/>
      <sheetName val="재료비"/>
      <sheetName val="추정제조경비"/>
      <sheetName val="제조경비추정"/>
      <sheetName val="운용리스"/>
      <sheetName val="판관집계"/>
      <sheetName val="판관비추정"/>
      <sheetName val="인건비추정"/>
      <sheetName val="급여추정집계"/>
      <sheetName val="인원추정"/>
      <sheetName val="평균급여추정"/>
      <sheetName val="급여실적"/>
      <sheetName val="퇴충배분"/>
      <sheetName val="퇴충추정"/>
      <sheetName val="감가상각비배분"/>
      <sheetName val="감가상각추정"/>
      <sheetName val="증감액추정"/>
      <sheetName val="상각율추정"/>
      <sheetName val="감가상각실적"/>
      <sheetName val="영업외수익추정"/>
      <sheetName val="영업외비용추정"/>
      <sheetName val="지급이자추정"/>
      <sheetName val="차입금집계"/>
      <sheetName val="차입금명세"/>
      <sheetName val="매출할인"/>
      <sheetName val="이연자산상각"/>
      <sheetName val="구          분           선"/>
      <sheetName val="신일월별매출"/>
      <sheetName val="매출"/>
      <sheetName val=""/>
      <sheetName val="Sheet2"/>
      <sheetName val="Sheet3"/>
      <sheetName val="Sheet4"/>
      <sheetName val="신일매출액추정"/>
      <sheetName val="재료비1"/>
      <sheetName val="추정영업외수익"/>
      <sheetName val="제예금평잔추정"/>
      <sheetName val="추정단기지급이자"/>
      <sheetName val="단기차입평잔추정"/>
      <sheetName val="장기차입금이자"/>
      <sheetName val="매출실적"/>
      <sheetName val="추정영업외비용"/>
      <sheetName val="Sheet1"/>
      <sheetName val="계산정보"/>
      <sheetName val="계산DATA입력"/>
      <sheetName val="WPL"/>
      <sheetName val="3"/>
      <sheetName val="매출(영업 VS 경리)"/>
      <sheetName val="TB(PL)"/>
      <sheetName val="MatchCode"/>
      <sheetName val="hmsim"/>
      <sheetName val="기초자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수정사항"/>
      <sheetName val="대차대조표"/>
      <sheetName val="손익계산서"/>
      <sheetName val="이익잉여금처분계산서"/>
      <sheetName val="현금흐름표"/>
      <sheetName val="WBS"/>
      <sheetName val="WPL"/>
      <sheetName val="현금표작성1"/>
      <sheetName val="현금표작성"/>
      <sheetName val="WCF"/>
      <sheetName val="단기차입금(200006)"/>
    </sheetNames>
    <sheetDataSet>
      <sheetData sheetId="0" refreshError="1"/>
      <sheetData sheetId="1" refreshError="1"/>
      <sheetData sheetId="2"/>
      <sheetData sheetId="3">
        <row r="56">
          <cell r="F56">
            <v>2273992087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3"/>
  <sheetViews>
    <sheetView showGridLines="0" tabSelected="1" view="pageBreakPreview" zoomScaleNormal="100" zoomScaleSheetLayoutView="100" workbookViewId="0">
      <selection activeCell="A3" sqref="A3:F3"/>
    </sheetView>
  </sheetViews>
  <sheetFormatPr defaultRowHeight="18.75" customHeight="1"/>
  <cols>
    <col min="1" max="1" width="35.375" style="145" customWidth="1"/>
    <col min="2" max="2" width="2.125" style="146" hidden="1" customWidth="1"/>
    <col min="3" max="3" width="17.5" style="144" customWidth="1"/>
    <col min="4" max="4" width="15.75" style="144" customWidth="1"/>
    <col min="5" max="5" width="16.75" style="147" customWidth="1"/>
    <col min="6" max="6" width="16.5" style="148" customWidth="1"/>
    <col min="7" max="7" width="15.625" style="41" hidden="1" customWidth="1"/>
    <col min="8" max="8" width="13.625" style="41" hidden="1" customWidth="1"/>
    <col min="9" max="9" width="8.375" style="41" hidden="1" customWidth="1"/>
    <col min="10" max="10" width="8.625" style="41" hidden="1" customWidth="1"/>
    <col min="11" max="11" width="0" style="41" hidden="1" customWidth="1"/>
    <col min="12" max="12" width="14.625" style="41" bestFit="1" customWidth="1"/>
    <col min="13" max="16384" width="9" style="41"/>
  </cols>
  <sheetData>
    <row r="1" spans="1:10" s="2" customFormat="1" ht="31.5" customHeight="1">
      <c r="A1" s="1" t="s">
        <v>0</v>
      </c>
      <c r="B1" s="1"/>
      <c r="C1" s="1"/>
      <c r="D1" s="1"/>
      <c r="E1" s="1"/>
      <c r="F1" s="1"/>
    </row>
    <row r="2" spans="1:10" s="2" customFormat="1" ht="11.25" customHeight="1">
      <c r="A2" s="3" t="s">
        <v>1</v>
      </c>
      <c r="B2" s="3"/>
      <c r="C2" s="3"/>
      <c r="D2" s="3"/>
      <c r="E2" s="3"/>
      <c r="F2" s="3"/>
    </row>
    <row r="3" spans="1:10" s="2" customFormat="1" ht="11.25" customHeight="1">
      <c r="A3" s="3" t="s">
        <v>2</v>
      </c>
      <c r="B3" s="3"/>
      <c r="C3" s="3"/>
      <c r="D3" s="3"/>
      <c r="E3" s="3"/>
      <c r="F3" s="3"/>
    </row>
    <row r="4" spans="1:10" s="9" customFormat="1" ht="12" customHeight="1" thickBot="1">
      <c r="A4" s="4" t="s">
        <v>3</v>
      </c>
      <c r="B4" s="5"/>
      <c r="C4" s="6"/>
      <c r="D4" s="6"/>
      <c r="E4" s="7"/>
      <c r="F4" s="8" t="s">
        <v>4</v>
      </c>
    </row>
    <row r="5" spans="1:10" s="15" customFormat="1" ht="11.25" customHeight="1" thickBot="1">
      <c r="A5" s="10" t="s">
        <v>5</v>
      </c>
      <c r="B5" s="11" t="s">
        <v>6</v>
      </c>
      <c r="C5" s="12" t="s">
        <v>7</v>
      </c>
      <c r="D5" s="13"/>
      <c r="E5" s="12" t="s">
        <v>8</v>
      </c>
      <c r="F5" s="14"/>
    </row>
    <row r="6" spans="1:10" s="23" customFormat="1" ht="14.25" thickBot="1">
      <c r="A6" s="16"/>
      <c r="B6" s="17"/>
      <c r="C6" s="18" t="s">
        <v>9</v>
      </c>
      <c r="D6" s="18"/>
      <c r="E6" s="18" t="s">
        <v>9</v>
      </c>
      <c r="F6" s="19"/>
      <c r="G6" s="20" t="s">
        <v>10</v>
      </c>
      <c r="H6" s="21"/>
      <c r="I6" s="20" t="s">
        <v>11</v>
      </c>
      <c r="J6" s="22"/>
    </row>
    <row r="7" spans="1:10" s="32" customFormat="1" ht="13.5">
      <c r="A7" s="24" t="s">
        <v>12</v>
      </c>
      <c r="B7" s="25">
        <v>4030000000</v>
      </c>
      <c r="C7" s="26"/>
      <c r="D7" s="27">
        <f>D8+D21+D25</f>
        <v>330213196062</v>
      </c>
      <c r="E7" s="28"/>
      <c r="F7" s="29">
        <v>337612572019</v>
      </c>
      <c r="G7" s="30"/>
      <c r="H7" s="27">
        <f>D7-F7</f>
        <v>-7399375957</v>
      </c>
      <c r="I7" s="28"/>
      <c r="J7" s="31">
        <f>H7/F7</f>
        <v>-2.1916766643937602E-2</v>
      </c>
    </row>
    <row r="8" spans="1:10" ht="17.100000000000001" customHeight="1">
      <c r="A8" s="33" t="s">
        <v>13</v>
      </c>
      <c r="B8" s="34">
        <v>4030500000</v>
      </c>
      <c r="C8" s="35"/>
      <c r="D8" s="36">
        <f>SUM(D9:D17)</f>
        <v>0</v>
      </c>
      <c r="E8" s="35"/>
      <c r="F8" s="37">
        <v>251130000</v>
      </c>
      <c r="G8" s="38"/>
      <c r="H8" s="35">
        <f>D8-F8</f>
        <v>-251130000</v>
      </c>
      <c r="I8" s="39"/>
      <c r="J8" s="40">
        <f>H8/F8</f>
        <v>-1</v>
      </c>
    </row>
    <row r="9" spans="1:10" ht="17.100000000000001" customHeight="1">
      <c r="A9" s="42" t="s">
        <v>14</v>
      </c>
      <c r="B9" s="43">
        <v>4030503000</v>
      </c>
      <c r="C9" s="35"/>
      <c r="D9" s="44">
        <f>SUM(C10:C12)</f>
        <v>0</v>
      </c>
      <c r="E9" s="35"/>
      <c r="F9" s="45">
        <v>251130000</v>
      </c>
      <c r="G9" s="38"/>
      <c r="H9" s="35">
        <f>D9-F9</f>
        <v>-251130000</v>
      </c>
      <c r="I9" s="39"/>
      <c r="J9" s="40">
        <f>H9/F9</f>
        <v>-1</v>
      </c>
    </row>
    <row r="10" spans="1:10" ht="17.100000000000001" customHeight="1">
      <c r="A10" s="42" t="s">
        <v>15</v>
      </c>
      <c r="B10" s="43">
        <v>4030503040</v>
      </c>
      <c r="C10" s="46"/>
      <c r="D10" s="47"/>
      <c r="E10" s="48"/>
      <c r="F10" s="49"/>
      <c r="G10" s="38"/>
      <c r="H10" s="35"/>
      <c r="I10" s="39"/>
      <c r="J10" s="50"/>
    </row>
    <row r="11" spans="1:10" ht="17.100000000000001" customHeight="1">
      <c r="A11" s="42" t="s">
        <v>16</v>
      </c>
      <c r="B11" s="43">
        <v>4030503080</v>
      </c>
      <c r="C11" s="46"/>
      <c r="D11" s="47"/>
      <c r="E11" s="48"/>
      <c r="F11" s="49"/>
      <c r="G11" s="38"/>
      <c r="H11" s="35"/>
      <c r="I11" s="39"/>
      <c r="J11" s="50"/>
    </row>
    <row r="12" spans="1:10" ht="17.100000000000001" customHeight="1">
      <c r="A12" s="42" t="s">
        <v>17</v>
      </c>
      <c r="B12" s="43">
        <v>4030503120</v>
      </c>
      <c r="C12" s="35">
        <v>0</v>
      </c>
      <c r="D12" s="44"/>
      <c r="E12" s="35">
        <v>251130000</v>
      </c>
      <c r="F12" s="45"/>
      <c r="G12" s="38">
        <f>C12-E12</f>
        <v>-251130000</v>
      </c>
      <c r="H12" s="35"/>
      <c r="I12" s="39">
        <f>G12/E12</f>
        <v>-1</v>
      </c>
      <c r="J12" s="50"/>
    </row>
    <row r="13" spans="1:10" ht="17.100000000000001" customHeight="1">
      <c r="A13" s="42" t="s">
        <v>18</v>
      </c>
      <c r="B13" s="43">
        <v>4030506000</v>
      </c>
      <c r="C13" s="51"/>
      <c r="D13" s="52">
        <f>SUM(C14:C16)</f>
        <v>0</v>
      </c>
      <c r="E13" s="48"/>
      <c r="F13" s="49"/>
      <c r="G13" s="38"/>
      <c r="H13" s="35"/>
      <c r="I13" s="39"/>
      <c r="J13" s="50"/>
    </row>
    <row r="14" spans="1:10" ht="17.100000000000001" customHeight="1">
      <c r="A14" s="42" t="s">
        <v>19</v>
      </c>
      <c r="B14" s="43">
        <v>4030506040</v>
      </c>
      <c r="C14" s="46"/>
      <c r="D14" s="47"/>
      <c r="E14" s="48"/>
      <c r="F14" s="49"/>
      <c r="G14" s="38"/>
      <c r="H14" s="35"/>
      <c r="I14" s="39"/>
      <c r="J14" s="50"/>
    </row>
    <row r="15" spans="1:10" ht="17.100000000000001" customHeight="1">
      <c r="A15" s="42" t="s">
        <v>20</v>
      </c>
      <c r="B15" s="43">
        <v>4030506080</v>
      </c>
      <c r="C15" s="46"/>
      <c r="D15" s="47"/>
      <c r="E15" s="48"/>
      <c r="F15" s="49"/>
      <c r="G15" s="38"/>
      <c r="H15" s="35"/>
      <c r="I15" s="39"/>
      <c r="J15" s="50"/>
    </row>
    <row r="16" spans="1:10" ht="17.100000000000001" customHeight="1">
      <c r="A16" s="42" t="s">
        <v>21</v>
      </c>
      <c r="B16" s="43">
        <v>4030506120</v>
      </c>
      <c r="C16" s="51"/>
      <c r="D16" s="35"/>
      <c r="E16" s="44"/>
      <c r="F16" s="50"/>
      <c r="G16" s="38"/>
      <c r="H16" s="35"/>
      <c r="I16" s="39"/>
      <c r="J16" s="50"/>
    </row>
    <row r="17" spans="1:10" ht="17.100000000000001" customHeight="1">
      <c r="A17" s="42" t="s">
        <v>22</v>
      </c>
      <c r="B17" s="43">
        <v>4030509000</v>
      </c>
      <c r="C17" s="51"/>
      <c r="D17" s="47"/>
      <c r="E17" s="48"/>
      <c r="F17" s="49"/>
      <c r="G17" s="38"/>
      <c r="H17" s="35"/>
      <c r="I17" s="39"/>
      <c r="J17" s="50"/>
    </row>
    <row r="18" spans="1:10" ht="17.100000000000001" customHeight="1">
      <c r="A18" s="42" t="s">
        <v>19</v>
      </c>
      <c r="B18" s="43">
        <v>4030509040</v>
      </c>
      <c r="C18" s="51"/>
      <c r="D18" s="47"/>
      <c r="E18" s="48"/>
      <c r="F18" s="49"/>
      <c r="G18" s="38"/>
      <c r="H18" s="35"/>
      <c r="I18" s="39"/>
      <c r="J18" s="50"/>
    </row>
    <row r="19" spans="1:10" ht="17.100000000000001" customHeight="1">
      <c r="A19" s="42" t="s">
        <v>20</v>
      </c>
      <c r="B19" s="43">
        <v>4030509080</v>
      </c>
      <c r="C19" s="51"/>
      <c r="D19" s="47"/>
      <c r="E19" s="48"/>
      <c r="F19" s="49"/>
      <c r="G19" s="38"/>
      <c r="H19" s="35"/>
      <c r="I19" s="39"/>
      <c r="J19" s="50"/>
    </row>
    <row r="20" spans="1:10" s="32" customFormat="1" ht="17.100000000000001" customHeight="1">
      <c r="A20" s="42" t="s">
        <v>21</v>
      </c>
      <c r="B20" s="43">
        <v>4030509120</v>
      </c>
      <c r="C20" s="51"/>
      <c r="D20" s="47"/>
      <c r="E20" s="48"/>
      <c r="F20" s="49"/>
      <c r="G20" s="38"/>
      <c r="H20" s="35"/>
      <c r="I20" s="39"/>
      <c r="J20" s="50"/>
    </row>
    <row r="21" spans="1:10" ht="17.100000000000001" customHeight="1">
      <c r="A21" s="33" t="s">
        <v>23</v>
      </c>
      <c r="B21" s="34">
        <v>4031000000</v>
      </c>
      <c r="C21" s="35" t="s">
        <v>24</v>
      </c>
      <c r="D21" s="36">
        <f>SUM(D22:D23)</f>
        <v>92674029652</v>
      </c>
      <c r="E21" s="35" t="s">
        <v>25</v>
      </c>
      <c r="F21" s="37">
        <v>89048795173</v>
      </c>
      <c r="G21" s="38"/>
      <c r="H21" s="35">
        <f>D21-F21</f>
        <v>3625234479</v>
      </c>
      <c r="I21" s="39"/>
      <c r="J21" s="40">
        <f>H21/F21</f>
        <v>4.0710651637195734E-2</v>
      </c>
    </row>
    <row r="22" spans="1:10" ht="17.100000000000001" customHeight="1">
      <c r="A22" s="42" t="s">
        <v>26</v>
      </c>
      <c r="B22" s="43">
        <v>4031003000</v>
      </c>
      <c r="C22" s="35" t="s">
        <v>24</v>
      </c>
      <c r="D22" s="44">
        <v>677462326</v>
      </c>
      <c r="E22" s="35" t="s">
        <v>25</v>
      </c>
      <c r="F22" s="45">
        <v>642420432</v>
      </c>
      <c r="G22" s="38"/>
      <c r="H22" s="35">
        <f>D22-F22</f>
        <v>35041894</v>
      </c>
      <c r="I22" s="39"/>
      <c r="J22" s="40">
        <f>H22/F22</f>
        <v>5.4546667967746085E-2</v>
      </c>
    </row>
    <row r="23" spans="1:10" ht="17.100000000000001" customHeight="1">
      <c r="A23" s="42" t="s">
        <v>27</v>
      </c>
      <c r="B23" s="43">
        <v>4031006000</v>
      </c>
      <c r="C23" s="35" t="s">
        <v>24</v>
      </c>
      <c r="D23" s="44">
        <v>91996567326</v>
      </c>
      <c r="E23" s="35" t="s">
        <v>25</v>
      </c>
      <c r="F23" s="45">
        <v>88406374741</v>
      </c>
      <c r="G23" s="38"/>
      <c r="H23" s="35">
        <f>D23-F23</f>
        <v>3590192585</v>
      </c>
      <c r="I23" s="39"/>
      <c r="J23" s="40">
        <f>H23/F23</f>
        <v>4.0610109797150018E-2</v>
      </c>
    </row>
    <row r="24" spans="1:10" s="63" customFormat="1" ht="17.100000000000001" customHeight="1">
      <c r="A24" s="53" t="s">
        <v>28</v>
      </c>
      <c r="B24" s="54">
        <v>4031009000</v>
      </c>
      <c r="C24" s="55" t="s">
        <v>24</v>
      </c>
      <c r="D24" s="56"/>
      <c r="E24" s="57" t="s">
        <v>25</v>
      </c>
      <c r="F24" s="58"/>
      <c r="G24" s="59"/>
      <c r="H24" s="60"/>
      <c r="I24" s="61"/>
      <c r="J24" s="62"/>
    </row>
    <row r="25" spans="1:10" ht="17.100000000000001" customHeight="1">
      <c r="A25" s="33" t="s">
        <v>29</v>
      </c>
      <c r="B25" s="34">
        <v>4031500000</v>
      </c>
      <c r="C25" s="35"/>
      <c r="D25" s="36">
        <f>D26+D32+D36</f>
        <v>237539166410</v>
      </c>
      <c r="E25" s="35"/>
      <c r="F25" s="37">
        <v>248312646846</v>
      </c>
      <c r="G25" s="38"/>
      <c r="H25" s="35">
        <f>D25-F25</f>
        <v>-10773480436</v>
      </c>
      <c r="I25" s="39"/>
      <c r="J25" s="40">
        <f>H25/F25</f>
        <v>-4.3386756868173372E-2</v>
      </c>
    </row>
    <row r="26" spans="1:10" ht="17.100000000000001" customHeight="1">
      <c r="A26" s="42" t="s">
        <v>30</v>
      </c>
      <c r="B26" s="43">
        <v>4031503000</v>
      </c>
      <c r="C26" s="35"/>
      <c r="D26" s="44">
        <f>SUM(C27:C31)</f>
        <v>8806799770</v>
      </c>
      <c r="E26" s="35"/>
      <c r="F26" s="45">
        <v>8304142691</v>
      </c>
      <c r="G26" s="38"/>
      <c r="H26" s="35">
        <f>D26-F26</f>
        <v>502657079</v>
      </c>
      <c r="I26" s="39"/>
      <c r="J26" s="40">
        <f>H26/F26</f>
        <v>6.0530881718202881E-2</v>
      </c>
    </row>
    <row r="27" spans="1:10" s="64" customFormat="1" ht="17.100000000000001" customHeight="1">
      <c r="A27" s="42" t="s">
        <v>31</v>
      </c>
      <c r="B27" s="43">
        <v>4031503040</v>
      </c>
      <c r="C27" s="35">
        <v>5191581262</v>
      </c>
      <c r="D27" s="44"/>
      <c r="E27" s="35">
        <v>4698787777</v>
      </c>
      <c r="F27" s="45"/>
      <c r="G27" s="38">
        <f>C27-E27</f>
        <v>492793485</v>
      </c>
      <c r="H27" s="35"/>
      <c r="I27" s="39">
        <f>G27/E27</f>
        <v>0.10487672744280231</v>
      </c>
      <c r="J27" s="50"/>
    </row>
    <row r="28" spans="1:10" s="64" customFormat="1" ht="15.95" customHeight="1">
      <c r="A28" s="42" t="s">
        <v>32</v>
      </c>
      <c r="B28" s="43">
        <v>4031503080</v>
      </c>
      <c r="C28" s="35" t="s">
        <v>24</v>
      </c>
      <c r="D28" s="44"/>
      <c r="E28" s="35" t="s">
        <v>25</v>
      </c>
      <c r="F28" s="45"/>
      <c r="G28" s="38"/>
      <c r="H28" s="35"/>
      <c r="I28" s="39"/>
      <c r="J28" s="50"/>
    </row>
    <row r="29" spans="1:10" ht="15.95" customHeight="1">
      <c r="A29" s="42" t="s">
        <v>33</v>
      </c>
      <c r="B29" s="43">
        <v>4031503120</v>
      </c>
      <c r="C29" s="35">
        <v>3524674706</v>
      </c>
      <c r="D29" s="44"/>
      <c r="E29" s="35">
        <v>3509761661</v>
      </c>
      <c r="F29" s="45"/>
      <c r="G29" s="38">
        <f>C29-E29</f>
        <v>14913045</v>
      </c>
      <c r="H29" s="35"/>
      <c r="I29" s="39">
        <f>G29/E29</f>
        <v>4.2490192897460108E-3</v>
      </c>
      <c r="J29" s="50"/>
    </row>
    <row r="30" spans="1:10" s="64" customFormat="1" ht="15.95" customHeight="1">
      <c r="A30" s="42" t="s">
        <v>34</v>
      </c>
      <c r="B30" s="43">
        <v>4031503160</v>
      </c>
      <c r="C30" s="35" t="s">
        <v>24</v>
      </c>
      <c r="D30" s="44"/>
      <c r="E30" s="35" t="s">
        <v>25</v>
      </c>
      <c r="F30" s="45"/>
      <c r="G30" s="38"/>
      <c r="H30" s="35"/>
      <c r="I30" s="39"/>
      <c r="J30" s="50"/>
    </row>
    <row r="31" spans="1:10" s="64" customFormat="1" ht="15.95" customHeight="1">
      <c r="A31" s="42" t="s">
        <v>35</v>
      </c>
      <c r="B31" s="43">
        <v>4031503200</v>
      </c>
      <c r="C31" s="35">
        <v>90543802</v>
      </c>
      <c r="D31" s="44"/>
      <c r="E31" s="35">
        <v>95593253</v>
      </c>
      <c r="F31" s="45"/>
      <c r="G31" s="38">
        <f>C31-E31</f>
        <v>-5049451</v>
      </c>
      <c r="H31" s="35"/>
      <c r="I31" s="39">
        <f>G31/E31</f>
        <v>-5.2822253051687654E-2</v>
      </c>
      <c r="J31" s="50"/>
    </row>
    <row r="32" spans="1:10" ht="15.95" customHeight="1">
      <c r="A32" s="42" t="s">
        <v>36</v>
      </c>
      <c r="B32" s="43">
        <v>4031506000</v>
      </c>
      <c r="C32" s="35"/>
      <c r="D32" s="44">
        <f>SUM(C33:C35)</f>
        <v>0</v>
      </c>
      <c r="E32" s="35"/>
      <c r="F32" s="65">
        <v>0</v>
      </c>
      <c r="G32" s="38"/>
      <c r="H32" s="35"/>
      <c r="I32" s="39"/>
      <c r="J32" s="50"/>
    </row>
    <row r="33" spans="1:10" ht="15.95" customHeight="1">
      <c r="A33" s="42" t="s">
        <v>37</v>
      </c>
      <c r="B33" s="43">
        <v>4031506040</v>
      </c>
      <c r="C33" s="35"/>
      <c r="D33" s="44"/>
      <c r="E33" s="35"/>
      <c r="F33" s="45"/>
      <c r="G33" s="38"/>
      <c r="H33" s="35"/>
      <c r="I33" s="39"/>
      <c r="J33" s="50"/>
    </row>
    <row r="34" spans="1:10" ht="15.95" customHeight="1">
      <c r="A34" s="42" t="s">
        <v>38</v>
      </c>
      <c r="B34" s="43">
        <v>4031506080</v>
      </c>
      <c r="C34" s="35" t="s">
        <v>39</v>
      </c>
      <c r="D34" s="44"/>
      <c r="E34" s="35" t="s">
        <v>25</v>
      </c>
      <c r="F34" s="45"/>
      <c r="G34" s="38"/>
      <c r="H34" s="35"/>
      <c r="I34" s="39"/>
      <c r="J34" s="50"/>
    </row>
    <row r="35" spans="1:10" ht="15.95" customHeight="1">
      <c r="A35" s="42" t="s">
        <v>40</v>
      </c>
      <c r="B35" s="43">
        <v>4031506120</v>
      </c>
      <c r="C35" s="35">
        <v>0</v>
      </c>
      <c r="D35" s="44"/>
      <c r="E35" s="35">
        <v>0</v>
      </c>
      <c r="F35" s="45"/>
      <c r="G35" s="38">
        <f>C35-E35</f>
        <v>0</v>
      </c>
      <c r="H35" s="35"/>
      <c r="I35" s="39" t="e">
        <f>G35/E35</f>
        <v>#DIV/0!</v>
      </c>
      <c r="J35" s="50"/>
    </row>
    <row r="36" spans="1:10" ht="15.95" customHeight="1">
      <c r="A36" s="42" t="s">
        <v>41</v>
      </c>
      <c r="B36" s="43">
        <v>4031509000</v>
      </c>
      <c r="C36" s="35"/>
      <c r="D36" s="44">
        <f>SUM(C37:C39)</f>
        <v>228732366640</v>
      </c>
      <c r="E36" s="35"/>
      <c r="F36" s="45">
        <v>240008504155</v>
      </c>
      <c r="G36" s="38"/>
      <c r="H36" s="35">
        <f>D36-F36</f>
        <v>-11276137515</v>
      </c>
      <c r="I36" s="39"/>
      <c r="J36" s="40">
        <f>H36/F36</f>
        <v>-4.6982241544731899E-2</v>
      </c>
    </row>
    <row r="37" spans="1:10" ht="15.95" customHeight="1">
      <c r="A37" s="42" t="s">
        <v>42</v>
      </c>
      <c r="B37" s="43">
        <v>4031509040</v>
      </c>
      <c r="C37" s="35">
        <v>14985291</v>
      </c>
      <c r="D37" s="44"/>
      <c r="E37" s="35">
        <v>27250000</v>
      </c>
      <c r="F37" s="45"/>
      <c r="G37" s="38">
        <f>C37-E37</f>
        <v>-12264709</v>
      </c>
      <c r="H37" s="35"/>
      <c r="I37" s="39">
        <f>G37/E37</f>
        <v>-0.45008106422018351</v>
      </c>
      <c r="J37" s="50"/>
    </row>
    <row r="38" spans="1:10" ht="15.95" customHeight="1">
      <c r="A38" s="42" t="s">
        <v>43</v>
      </c>
      <c r="B38" s="43">
        <v>4031509080</v>
      </c>
      <c r="C38" s="35">
        <v>0</v>
      </c>
      <c r="D38" s="44"/>
      <c r="E38" s="35">
        <v>0</v>
      </c>
      <c r="F38" s="45"/>
      <c r="G38" s="38"/>
      <c r="H38" s="35"/>
      <c r="I38" s="39"/>
      <c r="J38" s="50"/>
    </row>
    <row r="39" spans="1:10" s="32" customFormat="1" ht="15.95" customHeight="1">
      <c r="A39" s="42" t="s">
        <v>44</v>
      </c>
      <c r="B39" s="43">
        <v>4031509120</v>
      </c>
      <c r="C39" s="35">
        <v>228717381349</v>
      </c>
      <c r="D39" s="44"/>
      <c r="E39" s="35">
        <v>239981254155</v>
      </c>
      <c r="F39" s="45"/>
      <c r="G39" s="38">
        <f>C39-E39</f>
        <v>-11263872806</v>
      </c>
      <c r="H39" s="35"/>
      <c r="I39" s="39">
        <f>G39/E39</f>
        <v>-4.6936469457422067E-2</v>
      </c>
      <c r="J39" s="50"/>
    </row>
    <row r="40" spans="1:10" s="75" customFormat="1" ht="15.95" customHeight="1">
      <c r="A40" s="66" t="s">
        <v>45</v>
      </c>
      <c r="B40" s="67">
        <v>4060000000</v>
      </c>
      <c r="C40" s="68"/>
      <c r="D40" s="69">
        <f>SUM(D41,D81,D85)</f>
        <v>264753644001</v>
      </c>
      <c r="E40" s="70"/>
      <c r="F40" s="71">
        <v>250683777423</v>
      </c>
      <c r="G40" s="70"/>
      <c r="H40" s="72">
        <f>D40-F40</f>
        <v>14069866578</v>
      </c>
      <c r="I40" s="73"/>
      <c r="J40" s="74">
        <f>H40/F40</f>
        <v>5.612595566668329E-2</v>
      </c>
    </row>
    <row r="41" spans="1:10" ht="15.95" customHeight="1">
      <c r="A41" s="33" t="s">
        <v>46</v>
      </c>
      <c r="B41" s="34">
        <v>4060500000</v>
      </c>
      <c r="C41" s="51"/>
      <c r="D41" s="36">
        <f>+D42+D46+D50-D54-D58</f>
        <v>0</v>
      </c>
      <c r="E41" s="35"/>
      <c r="F41" s="37">
        <v>690394367</v>
      </c>
      <c r="G41" s="38"/>
      <c r="H41" s="35">
        <f>D41-F41</f>
        <v>-690394367</v>
      </c>
      <c r="I41" s="39"/>
      <c r="J41" s="40">
        <f>H41/F41</f>
        <v>-1</v>
      </c>
    </row>
    <row r="42" spans="1:10" ht="15.95" customHeight="1">
      <c r="A42" s="42" t="s">
        <v>47</v>
      </c>
      <c r="B42" s="43">
        <v>4060503000</v>
      </c>
      <c r="C42" s="35"/>
      <c r="D42" s="44">
        <f>SUM(C43:C45)</f>
        <v>126173016183</v>
      </c>
      <c r="E42" s="35"/>
      <c r="F42" s="45">
        <v>126267434210</v>
      </c>
      <c r="G42" s="38"/>
      <c r="H42" s="35">
        <f>D42-F42</f>
        <v>-94418027</v>
      </c>
      <c r="I42" s="39"/>
      <c r="J42" s="40">
        <f>H42/F42</f>
        <v>-7.477622998418572E-4</v>
      </c>
    </row>
    <row r="43" spans="1:10" ht="15.95" customHeight="1">
      <c r="A43" s="42" t="s">
        <v>48</v>
      </c>
      <c r="B43" s="43">
        <v>4060503040</v>
      </c>
      <c r="C43" s="35"/>
      <c r="D43" s="44"/>
      <c r="E43" s="35"/>
      <c r="F43" s="45"/>
      <c r="G43" s="38"/>
      <c r="H43" s="35"/>
      <c r="I43" s="39"/>
      <c r="J43" s="50"/>
    </row>
    <row r="44" spans="1:10" ht="15.95" customHeight="1">
      <c r="A44" s="42" t="s">
        <v>49</v>
      </c>
      <c r="B44" s="43">
        <v>4060503080</v>
      </c>
      <c r="C44" s="35"/>
      <c r="D44" s="44"/>
      <c r="E44" s="35"/>
      <c r="F44" s="45"/>
      <c r="G44" s="38"/>
      <c r="H44" s="35"/>
      <c r="I44" s="39"/>
      <c r="J44" s="50"/>
    </row>
    <row r="45" spans="1:10" ht="15.95" customHeight="1">
      <c r="A45" s="42" t="s">
        <v>50</v>
      </c>
      <c r="B45" s="43">
        <v>4060503120</v>
      </c>
      <c r="C45" s="35">
        <v>126173016183</v>
      </c>
      <c r="D45" s="44"/>
      <c r="E45" s="35">
        <v>126267434210</v>
      </c>
      <c r="F45" s="45"/>
      <c r="G45" s="38">
        <f>C45-E45</f>
        <v>-94418027</v>
      </c>
      <c r="H45" s="35"/>
      <c r="I45" s="39">
        <f>G45/E45</f>
        <v>-7.477622998418572E-4</v>
      </c>
      <c r="J45" s="50"/>
    </row>
    <row r="46" spans="1:10" ht="15.95" customHeight="1">
      <c r="A46" s="42" t="s">
        <v>51</v>
      </c>
      <c r="B46" s="43">
        <v>4060506000</v>
      </c>
      <c r="C46" s="35"/>
      <c r="D46" s="44">
        <f>SUM(C47:C49)</f>
        <v>0</v>
      </c>
      <c r="E46" s="35"/>
      <c r="F46" s="45">
        <v>595976340</v>
      </c>
      <c r="G46" s="38"/>
      <c r="H46" s="35">
        <f>D46-F46</f>
        <v>-595976340</v>
      </c>
      <c r="I46" s="39"/>
      <c r="J46" s="40">
        <f>H46/F46</f>
        <v>-1</v>
      </c>
    </row>
    <row r="47" spans="1:10" s="76" customFormat="1" ht="15.95" customHeight="1">
      <c r="A47" s="53" t="s">
        <v>48</v>
      </c>
      <c r="B47" s="54">
        <v>4060506040</v>
      </c>
      <c r="C47" s="60"/>
      <c r="D47" s="36"/>
      <c r="E47" s="60"/>
      <c r="F47" s="37"/>
      <c r="G47" s="59"/>
      <c r="H47" s="60"/>
      <c r="I47" s="61"/>
      <c r="J47" s="62"/>
    </row>
    <row r="48" spans="1:10" ht="15.95" customHeight="1">
      <c r="A48" s="42" t="s">
        <v>49</v>
      </c>
      <c r="B48" s="43">
        <v>4060506080</v>
      </c>
      <c r="C48" s="35"/>
      <c r="D48" s="44"/>
      <c r="E48" s="35"/>
      <c r="F48" s="45"/>
      <c r="G48" s="38"/>
      <c r="H48" s="35"/>
      <c r="I48" s="39"/>
      <c r="J48" s="50"/>
    </row>
    <row r="49" spans="1:10" ht="15.95" customHeight="1">
      <c r="A49" s="42" t="s">
        <v>50</v>
      </c>
      <c r="B49" s="43">
        <v>4060506120</v>
      </c>
      <c r="C49" s="35">
        <v>0</v>
      </c>
      <c r="D49" s="44"/>
      <c r="E49" s="35">
        <v>595976340</v>
      </c>
      <c r="F49" s="45"/>
      <c r="G49" s="38"/>
      <c r="H49" s="35"/>
      <c r="I49" s="39"/>
      <c r="J49" s="50"/>
    </row>
    <row r="50" spans="1:10" ht="15.95" customHeight="1">
      <c r="A50" s="42" t="s">
        <v>52</v>
      </c>
      <c r="B50" s="43">
        <v>4060509000</v>
      </c>
      <c r="C50" s="35"/>
      <c r="D50" s="44"/>
      <c r="E50" s="35"/>
      <c r="F50" s="45"/>
      <c r="G50" s="38"/>
      <c r="H50" s="35"/>
      <c r="I50" s="39"/>
      <c r="J50" s="50"/>
    </row>
    <row r="51" spans="1:10" ht="15.95" customHeight="1">
      <c r="A51" s="42" t="s">
        <v>48</v>
      </c>
      <c r="B51" s="43">
        <v>4060509040</v>
      </c>
      <c r="C51" s="35"/>
      <c r="D51" s="44"/>
      <c r="E51" s="35"/>
      <c r="F51" s="45"/>
      <c r="G51" s="38"/>
      <c r="H51" s="35"/>
      <c r="I51" s="39"/>
      <c r="J51" s="50"/>
    </row>
    <row r="52" spans="1:10" ht="15.95" customHeight="1">
      <c r="A52" s="42" t="s">
        <v>49</v>
      </c>
      <c r="B52" s="43">
        <v>4060509080</v>
      </c>
      <c r="C52" s="35"/>
      <c r="D52" s="44"/>
      <c r="E52" s="35"/>
      <c r="F52" s="45"/>
      <c r="G52" s="38"/>
      <c r="H52" s="35"/>
      <c r="I52" s="39"/>
      <c r="J52" s="50"/>
    </row>
    <row r="53" spans="1:10" s="64" customFormat="1" ht="15.95" customHeight="1">
      <c r="A53" s="42" t="s">
        <v>50</v>
      </c>
      <c r="B53" s="43">
        <v>4060509120</v>
      </c>
      <c r="C53" s="35"/>
      <c r="D53" s="44"/>
      <c r="E53" s="35"/>
      <c r="F53" s="45"/>
      <c r="G53" s="38"/>
      <c r="H53" s="35"/>
      <c r="I53" s="39"/>
      <c r="J53" s="50"/>
    </row>
    <row r="54" spans="1:10" ht="13.5">
      <c r="A54" s="42" t="s">
        <v>53</v>
      </c>
      <c r="B54" s="43">
        <v>4060512000</v>
      </c>
      <c r="C54" s="35"/>
      <c r="D54" s="44">
        <f>SUM(C55:C57)</f>
        <v>126173016183</v>
      </c>
      <c r="E54" s="35"/>
      <c r="F54" s="45">
        <v>126173016183</v>
      </c>
      <c r="G54" s="38"/>
      <c r="H54" s="35">
        <f>D54-F54</f>
        <v>0</v>
      </c>
      <c r="I54" s="39"/>
      <c r="J54" s="40">
        <f>H54/F54</f>
        <v>0</v>
      </c>
    </row>
    <row r="55" spans="1:10" s="64" customFormat="1" ht="13.5">
      <c r="A55" s="42" t="s">
        <v>48</v>
      </c>
      <c r="B55" s="43">
        <v>4060512040</v>
      </c>
      <c r="C55" s="35"/>
      <c r="D55" s="44"/>
      <c r="E55" s="35"/>
      <c r="F55" s="45"/>
      <c r="G55" s="38"/>
      <c r="H55" s="35"/>
      <c r="I55" s="39"/>
      <c r="J55" s="50"/>
    </row>
    <row r="56" spans="1:10" ht="13.5">
      <c r="A56" s="42" t="s">
        <v>49</v>
      </c>
      <c r="B56" s="43">
        <v>4060512080</v>
      </c>
      <c r="C56" s="35"/>
      <c r="D56" s="44"/>
      <c r="E56" s="35"/>
      <c r="F56" s="45"/>
      <c r="G56" s="38"/>
      <c r="H56" s="35"/>
      <c r="I56" s="39"/>
      <c r="J56" s="50"/>
    </row>
    <row r="57" spans="1:10" ht="13.5">
      <c r="A57" s="42" t="s">
        <v>50</v>
      </c>
      <c r="B57" s="43">
        <v>4060512120</v>
      </c>
      <c r="C57" s="35">
        <v>126173016183</v>
      </c>
      <c r="D57" s="44"/>
      <c r="E57" s="35">
        <v>126173016183</v>
      </c>
      <c r="F57" s="45"/>
      <c r="G57" s="38">
        <f>C57-E57</f>
        <v>0</v>
      </c>
      <c r="H57" s="35"/>
      <c r="I57" s="39">
        <f>G57/E57</f>
        <v>0</v>
      </c>
      <c r="J57" s="50"/>
    </row>
    <row r="58" spans="1:10" s="64" customFormat="1" ht="13.5">
      <c r="A58" s="42" t="s">
        <v>54</v>
      </c>
      <c r="B58" s="43">
        <v>4060515000</v>
      </c>
      <c r="C58" s="35"/>
      <c r="D58" s="44"/>
      <c r="E58" s="35"/>
      <c r="F58" s="45"/>
      <c r="G58" s="38"/>
      <c r="H58" s="35"/>
      <c r="I58" s="39"/>
      <c r="J58" s="50"/>
    </row>
    <row r="59" spans="1:10" ht="13.5">
      <c r="A59" s="42" t="s">
        <v>48</v>
      </c>
      <c r="B59" s="43">
        <v>4060515040</v>
      </c>
      <c r="C59" s="35"/>
      <c r="D59" s="44"/>
      <c r="E59" s="35"/>
      <c r="F59" s="45"/>
      <c r="G59" s="38"/>
      <c r="H59" s="35"/>
      <c r="I59" s="39"/>
      <c r="J59" s="50"/>
    </row>
    <row r="60" spans="1:10" ht="13.5">
      <c r="A60" s="42" t="s">
        <v>49</v>
      </c>
      <c r="B60" s="43">
        <v>4060515080</v>
      </c>
      <c r="C60" s="35"/>
      <c r="D60" s="44"/>
      <c r="E60" s="35"/>
      <c r="F60" s="45"/>
      <c r="G60" s="38"/>
      <c r="H60" s="35"/>
      <c r="I60" s="39"/>
      <c r="J60" s="50"/>
    </row>
    <row r="61" spans="1:10" ht="13.5">
      <c r="A61" s="42" t="s">
        <v>50</v>
      </c>
      <c r="B61" s="43">
        <v>4060515120</v>
      </c>
      <c r="C61" s="35"/>
      <c r="D61" s="44"/>
      <c r="E61" s="35"/>
      <c r="F61" s="45"/>
      <c r="G61" s="38"/>
      <c r="H61" s="35"/>
      <c r="I61" s="39"/>
      <c r="J61" s="50"/>
    </row>
    <row r="62" spans="1:10" ht="13.5">
      <c r="A62" s="42" t="s">
        <v>55</v>
      </c>
      <c r="B62" s="43">
        <v>4060518000</v>
      </c>
      <c r="C62" s="35"/>
      <c r="D62" s="44"/>
      <c r="E62" s="35"/>
      <c r="F62" s="45"/>
      <c r="G62" s="38"/>
      <c r="H62" s="35"/>
      <c r="I62" s="39"/>
      <c r="J62" s="50"/>
    </row>
    <row r="63" spans="1:10" ht="13.5">
      <c r="A63" s="42" t="s">
        <v>56</v>
      </c>
      <c r="B63" s="43">
        <v>4060518040</v>
      </c>
      <c r="C63" s="35"/>
      <c r="D63" s="44"/>
      <c r="E63" s="35"/>
      <c r="F63" s="45"/>
      <c r="G63" s="38"/>
      <c r="H63" s="35"/>
      <c r="I63" s="39"/>
      <c r="J63" s="50"/>
    </row>
    <row r="64" spans="1:10" ht="13.5">
      <c r="A64" s="42" t="s">
        <v>57</v>
      </c>
      <c r="B64" s="43">
        <v>4060518080</v>
      </c>
      <c r="C64" s="35"/>
      <c r="D64" s="44"/>
      <c r="E64" s="35"/>
      <c r="F64" s="45"/>
      <c r="G64" s="38"/>
      <c r="H64" s="35"/>
      <c r="I64" s="39"/>
      <c r="J64" s="50"/>
    </row>
    <row r="65" spans="1:10" ht="13.5">
      <c r="A65" s="42" t="s">
        <v>58</v>
      </c>
      <c r="B65" s="43">
        <v>4060518120</v>
      </c>
      <c r="C65" s="35"/>
      <c r="D65" s="44"/>
      <c r="E65" s="35"/>
      <c r="F65" s="45"/>
      <c r="G65" s="38"/>
      <c r="H65" s="35"/>
      <c r="I65" s="39"/>
      <c r="J65" s="50"/>
    </row>
    <row r="66" spans="1:10" ht="13.5">
      <c r="A66" s="42" t="s">
        <v>59</v>
      </c>
      <c r="B66" s="43">
        <v>4060518160</v>
      </c>
      <c r="C66" s="35"/>
      <c r="D66" s="44"/>
      <c r="E66" s="35"/>
      <c r="F66" s="45"/>
      <c r="G66" s="38"/>
      <c r="H66" s="35"/>
      <c r="I66" s="39"/>
      <c r="J66" s="50"/>
    </row>
    <row r="67" spans="1:10" ht="13.5">
      <c r="A67" s="42" t="s">
        <v>60</v>
      </c>
      <c r="B67" s="43">
        <v>4060521000</v>
      </c>
      <c r="C67" s="35"/>
      <c r="D67" s="44"/>
      <c r="E67" s="35"/>
      <c r="F67" s="45"/>
      <c r="G67" s="38"/>
      <c r="H67" s="35"/>
      <c r="I67" s="39"/>
      <c r="J67" s="50"/>
    </row>
    <row r="68" spans="1:10" ht="13.5">
      <c r="A68" s="42" t="s">
        <v>56</v>
      </c>
      <c r="B68" s="43">
        <v>4060521040</v>
      </c>
      <c r="C68" s="35"/>
      <c r="D68" s="44"/>
      <c r="E68" s="35"/>
      <c r="F68" s="45"/>
      <c r="G68" s="38"/>
      <c r="H68" s="35"/>
      <c r="I68" s="39"/>
      <c r="J68" s="50"/>
    </row>
    <row r="69" spans="1:10" ht="13.5">
      <c r="A69" s="42" t="s">
        <v>57</v>
      </c>
      <c r="B69" s="43">
        <v>4060521080</v>
      </c>
      <c r="C69" s="35"/>
      <c r="D69" s="44"/>
      <c r="E69" s="35"/>
      <c r="F69" s="45"/>
      <c r="G69" s="38"/>
      <c r="H69" s="35"/>
      <c r="I69" s="39"/>
      <c r="J69" s="50"/>
    </row>
    <row r="70" spans="1:10" ht="13.5">
      <c r="A70" s="42" t="s">
        <v>58</v>
      </c>
      <c r="B70" s="43">
        <v>4060521120</v>
      </c>
      <c r="C70" s="35"/>
      <c r="D70" s="44"/>
      <c r="E70" s="35"/>
      <c r="F70" s="45"/>
      <c r="G70" s="38"/>
      <c r="H70" s="35"/>
      <c r="I70" s="39"/>
      <c r="J70" s="50"/>
    </row>
    <row r="71" spans="1:10" ht="13.5">
      <c r="A71" s="42" t="s">
        <v>59</v>
      </c>
      <c r="B71" s="43">
        <v>4060521160</v>
      </c>
      <c r="C71" s="35"/>
      <c r="D71" s="44"/>
      <c r="E71" s="35"/>
      <c r="F71" s="45"/>
      <c r="G71" s="38"/>
      <c r="H71" s="35"/>
      <c r="I71" s="39"/>
      <c r="J71" s="50"/>
    </row>
    <row r="72" spans="1:10" ht="13.5">
      <c r="A72" s="42" t="s">
        <v>61</v>
      </c>
      <c r="B72" s="43">
        <v>4060524000</v>
      </c>
      <c r="C72" s="35"/>
      <c r="D72" s="44"/>
      <c r="E72" s="35"/>
      <c r="F72" s="45"/>
      <c r="G72" s="38"/>
      <c r="H72" s="35"/>
      <c r="I72" s="39"/>
      <c r="J72" s="50"/>
    </row>
    <row r="73" spans="1:10" ht="13.5">
      <c r="A73" s="42" t="s">
        <v>62</v>
      </c>
      <c r="B73" s="43">
        <v>4060524040</v>
      </c>
      <c r="C73" s="35"/>
      <c r="D73" s="44"/>
      <c r="E73" s="35"/>
      <c r="F73" s="45"/>
      <c r="G73" s="38"/>
      <c r="H73" s="35"/>
      <c r="I73" s="39"/>
      <c r="J73" s="50"/>
    </row>
    <row r="74" spans="1:10" s="76" customFormat="1" ht="13.5">
      <c r="A74" s="53" t="s">
        <v>63</v>
      </c>
      <c r="B74" s="54">
        <v>4060524080</v>
      </c>
      <c r="C74" s="60"/>
      <c r="D74" s="36"/>
      <c r="E74" s="60"/>
      <c r="F74" s="37"/>
      <c r="G74" s="59"/>
      <c r="H74" s="60"/>
      <c r="I74" s="61"/>
      <c r="J74" s="62"/>
    </row>
    <row r="75" spans="1:10" ht="13.5">
      <c r="A75" s="42" t="s">
        <v>64</v>
      </c>
      <c r="B75" s="43">
        <v>4060524120</v>
      </c>
      <c r="C75" s="35"/>
      <c r="D75" s="44"/>
      <c r="E75" s="35"/>
      <c r="F75" s="45"/>
      <c r="G75" s="38"/>
      <c r="H75" s="35"/>
      <c r="I75" s="39"/>
      <c r="J75" s="50"/>
    </row>
    <row r="76" spans="1:10" ht="13.5">
      <c r="A76" s="42" t="s">
        <v>65</v>
      </c>
      <c r="B76" s="43">
        <v>4060524160</v>
      </c>
      <c r="C76" s="35"/>
      <c r="D76" s="44"/>
      <c r="E76" s="35"/>
      <c r="F76" s="45"/>
      <c r="G76" s="38"/>
      <c r="H76" s="35"/>
      <c r="I76" s="39"/>
      <c r="J76" s="50"/>
    </row>
    <row r="77" spans="1:10" ht="13.5">
      <c r="A77" s="42" t="s">
        <v>66</v>
      </c>
      <c r="B77" s="43">
        <v>4060527000</v>
      </c>
      <c r="C77" s="35"/>
      <c r="D77" s="44"/>
      <c r="E77" s="35"/>
      <c r="F77" s="45"/>
      <c r="G77" s="38"/>
      <c r="H77" s="35"/>
      <c r="I77" s="39"/>
      <c r="J77" s="50"/>
    </row>
    <row r="78" spans="1:10" ht="13.5">
      <c r="A78" s="42" t="s">
        <v>48</v>
      </c>
      <c r="B78" s="43">
        <v>4060527040</v>
      </c>
      <c r="C78" s="35"/>
      <c r="D78" s="44"/>
      <c r="E78" s="35"/>
      <c r="F78" s="45"/>
      <c r="G78" s="38"/>
      <c r="H78" s="35"/>
      <c r="I78" s="39"/>
      <c r="J78" s="50"/>
    </row>
    <row r="79" spans="1:10" ht="13.5">
      <c r="A79" s="42" t="s">
        <v>49</v>
      </c>
      <c r="B79" s="43">
        <v>4060527080</v>
      </c>
      <c r="C79" s="35"/>
      <c r="D79" s="44"/>
      <c r="E79" s="35"/>
      <c r="F79" s="45"/>
      <c r="G79" s="38"/>
      <c r="H79" s="35"/>
      <c r="I79" s="39"/>
      <c r="J79" s="50"/>
    </row>
    <row r="80" spans="1:10" s="32" customFormat="1" ht="18" hidden="1" customHeight="1">
      <c r="A80" s="42" t="s">
        <v>50</v>
      </c>
      <c r="B80" s="43">
        <v>4060527120</v>
      </c>
      <c r="C80" s="51"/>
      <c r="D80" s="47"/>
      <c r="E80" s="48"/>
      <c r="F80" s="77"/>
      <c r="G80" s="38"/>
      <c r="H80" s="35"/>
      <c r="I80" s="39"/>
      <c r="J80" s="50"/>
    </row>
    <row r="81" spans="1:10" ht="18" customHeight="1">
      <c r="A81" s="33" t="s">
        <v>67</v>
      </c>
      <c r="B81" s="34">
        <v>4061000000</v>
      </c>
      <c r="C81" s="51"/>
      <c r="D81" s="36">
        <f>SUM(D82:D83)</f>
        <v>92674072220</v>
      </c>
      <c r="E81" s="35"/>
      <c r="F81" s="37">
        <v>89048795173</v>
      </c>
      <c r="G81" s="38"/>
      <c r="H81" s="35">
        <f>D81-F81</f>
        <v>3625277047</v>
      </c>
      <c r="I81" s="39"/>
      <c r="J81" s="40">
        <f>H81/F81</f>
        <v>4.0711129667245632E-2</v>
      </c>
    </row>
    <row r="82" spans="1:10" s="64" customFormat="1" ht="18" customHeight="1">
      <c r="A82" s="42" t="s">
        <v>68</v>
      </c>
      <c r="B82" s="43">
        <v>4061003000</v>
      </c>
      <c r="C82" s="35" t="s">
        <v>69</v>
      </c>
      <c r="D82" s="44">
        <v>677462326</v>
      </c>
      <c r="E82" s="35" t="s">
        <v>25</v>
      </c>
      <c r="F82" s="45">
        <v>642420432</v>
      </c>
      <c r="G82" s="38"/>
      <c r="H82" s="35">
        <f>D82-F82</f>
        <v>35041894</v>
      </c>
      <c r="I82" s="39"/>
      <c r="J82" s="40">
        <f>H82/F82</f>
        <v>5.4546667967746085E-2</v>
      </c>
    </row>
    <row r="83" spans="1:10" ht="18" customHeight="1">
      <c r="A83" s="42" t="s">
        <v>70</v>
      </c>
      <c r="B83" s="43">
        <v>4061006000</v>
      </c>
      <c r="C83" s="35" t="s">
        <v>69</v>
      </c>
      <c r="D83" s="44">
        <v>91996609894</v>
      </c>
      <c r="E83" s="35" t="s">
        <v>25</v>
      </c>
      <c r="F83" s="45">
        <v>88406374741</v>
      </c>
      <c r="G83" s="38"/>
      <c r="H83" s="35">
        <f>D83-F83</f>
        <v>3590235153</v>
      </c>
      <c r="I83" s="39"/>
      <c r="J83" s="40">
        <f>H83/F83</f>
        <v>4.0610591300889141E-2</v>
      </c>
    </row>
    <row r="84" spans="1:10" s="32" customFormat="1" ht="18" customHeight="1">
      <c r="A84" s="42" t="s">
        <v>71</v>
      </c>
      <c r="B84" s="43">
        <v>4061009000</v>
      </c>
      <c r="C84" s="51"/>
      <c r="D84" s="47"/>
      <c r="E84" s="48"/>
      <c r="F84" s="78"/>
      <c r="G84" s="38"/>
      <c r="H84" s="35"/>
      <c r="I84" s="39"/>
      <c r="J84" s="50"/>
    </row>
    <row r="85" spans="1:10" ht="18" customHeight="1">
      <c r="A85" s="33" t="s">
        <v>72</v>
      </c>
      <c r="B85" s="34">
        <v>4061500000</v>
      </c>
      <c r="C85" s="51"/>
      <c r="D85" s="36">
        <f>+D86+D92+D96</f>
        <v>172079571781</v>
      </c>
      <c r="E85" s="35"/>
      <c r="F85" s="37">
        <v>160944587883</v>
      </c>
      <c r="G85" s="38"/>
      <c r="H85" s="35">
        <f>D85-F85</f>
        <v>11134983898</v>
      </c>
      <c r="I85" s="39"/>
      <c r="J85" s="40">
        <f>H85/F85</f>
        <v>6.918520246294127E-2</v>
      </c>
    </row>
    <row r="86" spans="1:10" s="64" customFormat="1" ht="18" customHeight="1">
      <c r="A86" s="42" t="s">
        <v>73</v>
      </c>
      <c r="B86" s="43">
        <v>4061503000</v>
      </c>
      <c r="C86" s="35"/>
      <c r="D86" s="44">
        <f>SUM(C87:C91)</f>
        <v>655790433</v>
      </c>
      <c r="E86" s="35"/>
      <c r="F86" s="45">
        <v>1995887741</v>
      </c>
      <c r="G86" s="38"/>
      <c r="H86" s="35">
        <f>D86-F86</f>
        <v>-1340097308</v>
      </c>
      <c r="I86" s="39"/>
      <c r="J86" s="40">
        <f>H86/F86</f>
        <v>-0.67142919938401491</v>
      </c>
    </row>
    <row r="87" spans="1:10" ht="18" customHeight="1">
      <c r="A87" s="42" t="s">
        <v>74</v>
      </c>
      <c r="B87" s="43">
        <v>4061503040</v>
      </c>
      <c r="C87" s="35">
        <v>332652461</v>
      </c>
      <c r="D87" s="44"/>
      <c r="E87" s="35">
        <v>1186200030</v>
      </c>
      <c r="F87" s="45"/>
      <c r="G87" s="38">
        <f>C87-E87</f>
        <v>-853547569</v>
      </c>
      <c r="H87" s="35"/>
      <c r="I87" s="39">
        <f>G87/E87</f>
        <v>-0.71956461592738286</v>
      </c>
      <c r="J87" s="50"/>
    </row>
    <row r="88" spans="1:10" ht="18" customHeight="1">
      <c r="A88" s="42" t="s">
        <v>75</v>
      </c>
      <c r="B88" s="43">
        <v>4061503080</v>
      </c>
      <c r="C88" s="35" t="s">
        <v>69</v>
      </c>
      <c r="D88" s="44"/>
      <c r="E88" s="35" t="s">
        <v>25</v>
      </c>
      <c r="F88" s="45"/>
      <c r="G88" s="38"/>
      <c r="H88" s="35"/>
      <c r="I88" s="39"/>
      <c r="J88" s="50"/>
    </row>
    <row r="89" spans="1:10" ht="18" customHeight="1">
      <c r="A89" s="42" t="s">
        <v>76</v>
      </c>
      <c r="B89" s="43">
        <v>4061503120</v>
      </c>
      <c r="C89" s="35">
        <v>283144692</v>
      </c>
      <c r="D89" s="44"/>
      <c r="E89" s="35">
        <v>775449836</v>
      </c>
      <c r="F89" s="45"/>
      <c r="G89" s="38">
        <f>C89-E89</f>
        <v>-492305144</v>
      </c>
      <c r="H89" s="35"/>
      <c r="I89" s="39">
        <f>G89/E89</f>
        <v>-0.63486394753715569</v>
      </c>
      <c r="J89" s="50"/>
    </row>
    <row r="90" spans="1:10" ht="18" customHeight="1">
      <c r="A90" s="42" t="s">
        <v>77</v>
      </c>
      <c r="B90" s="43">
        <v>4061503160</v>
      </c>
      <c r="C90" s="35" t="s">
        <v>69</v>
      </c>
      <c r="D90" s="44"/>
      <c r="E90" s="35" t="s">
        <v>25</v>
      </c>
      <c r="F90" s="45"/>
      <c r="G90" s="38"/>
      <c r="H90" s="35"/>
      <c r="I90" s="39"/>
      <c r="J90" s="50"/>
    </row>
    <row r="91" spans="1:10" ht="18" customHeight="1">
      <c r="A91" s="42" t="s">
        <v>78</v>
      </c>
      <c r="B91" s="43">
        <v>4061503200</v>
      </c>
      <c r="C91" s="35">
        <v>39993280</v>
      </c>
      <c r="D91" s="44"/>
      <c r="E91" s="35">
        <v>34237875</v>
      </c>
      <c r="F91" s="45"/>
      <c r="G91" s="38">
        <f>C91-E91</f>
        <v>5755405</v>
      </c>
      <c r="H91" s="35"/>
      <c r="I91" s="39">
        <f>G91/E91</f>
        <v>0.16810053194013938</v>
      </c>
      <c r="J91" s="50"/>
    </row>
    <row r="92" spans="1:10" ht="18" customHeight="1">
      <c r="A92" s="42" t="s">
        <v>79</v>
      </c>
      <c r="B92" s="43">
        <v>4061506000</v>
      </c>
      <c r="C92" s="35"/>
      <c r="D92" s="44"/>
      <c r="E92" s="35"/>
      <c r="F92" s="65"/>
      <c r="G92" s="38"/>
      <c r="H92" s="35"/>
      <c r="I92" s="39"/>
      <c r="J92" s="50"/>
    </row>
    <row r="93" spans="1:10" ht="18" customHeight="1">
      <c r="A93" s="42" t="s">
        <v>80</v>
      </c>
      <c r="B93" s="43">
        <v>4061506040</v>
      </c>
      <c r="C93" s="35" t="s">
        <v>39</v>
      </c>
      <c r="D93" s="44"/>
      <c r="E93" s="35" t="s">
        <v>25</v>
      </c>
      <c r="F93" s="45"/>
      <c r="G93" s="38"/>
      <c r="H93" s="35"/>
      <c r="I93" s="39"/>
      <c r="J93" s="50"/>
    </row>
    <row r="94" spans="1:10" ht="18" customHeight="1">
      <c r="A94" s="42" t="s">
        <v>81</v>
      </c>
      <c r="B94" s="43">
        <v>4061506080</v>
      </c>
      <c r="C94" s="35" t="s">
        <v>69</v>
      </c>
      <c r="D94" s="44"/>
      <c r="E94" s="35" t="s">
        <v>25</v>
      </c>
      <c r="F94" s="45"/>
      <c r="G94" s="38"/>
      <c r="H94" s="35"/>
      <c r="I94" s="39"/>
      <c r="J94" s="50"/>
    </row>
    <row r="95" spans="1:10" ht="18" customHeight="1">
      <c r="A95" s="42" t="s">
        <v>82</v>
      </c>
      <c r="B95" s="43">
        <v>4061506120</v>
      </c>
      <c r="C95" s="35"/>
      <c r="D95" s="44"/>
      <c r="E95" s="35"/>
      <c r="F95" s="45"/>
      <c r="G95" s="38"/>
      <c r="H95" s="35"/>
      <c r="I95" s="39"/>
      <c r="J95" s="50"/>
    </row>
    <row r="96" spans="1:10" ht="18" customHeight="1">
      <c r="A96" s="42" t="s">
        <v>83</v>
      </c>
      <c r="B96" s="43">
        <v>4061509000</v>
      </c>
      <c r="C96" s="35"/>
      <c r="D96" s="44">
        <f>SUM(C97:C99)</f>
        <v>171423781348</v>
      </c>
      <c r="E96" s="35"/>
      <c r="F96" s="45">
        <v>158948700142</v>
      </c>
      <c r="G96" s="38"/>
      <c r="H96" s="35">
        <f>D96-F96</f>
        <v>12475081206</v>
      </c>
      <c r="I96" s="39"/>
      <c r="J96" s="40">
        <f>H96/F96</f>
        <v>7.8484952659915661E-2</v>
      </c>
    </row>
    <row r="97" spans="1:10" s="76" customFormat="1" ht="18" customHeight="1">
      <c r="A97" s="53" t="s">
        <v>84</v>
      </c>
      <c r="B97" s="54">
        <v>4061509040</v>
      </c>
      <c r="C97" s="60">
        <v>1672340</v>
      </c>
      <c r="D97" s="36"/>
      <c r="E97" s="60">
        <v>0</v>
      </c>
      <c r="F97" s="37"/>
      <c r="G97" s="59">
        <f>C97-E97</f>
        <v>1672340</v>
      </c>
      <c r="H97" s="60"/>
      <c r="I97" s="61" t="e">
        <f>G97/E97</f>
        <v>#DIV/0!</v>
      </c>
      <c r="J97" s="62"/>
    </row>
    <row r="98" spans="1:10" ht="18" customHeight="1">
      <c r="A98" s="42" t="s">
        <v>85</v>
      </c>
      <c r="B98" s="43">
        <v>4061509080</v>
      </c>
      <c r="C98" s="35">
        <v>0</v>
      </c>
      <c r="D98" s="44"/>
      <c r="E98" s="35">
        <v>0</v>
      </c>
      <c r="F98" s="45"/>
      <c r="G98" s="38"/>
      <c r="H98" s="35"/>
      <c r="I98" s="39"/>
      <c r="J98" s="50"/>
    </row>
    <row r="99" spans="1:10" s="32" customFormat="1" ht="18" customHeight="1">
      <c r="A99" s="42" t="s">
        <v>86</v>
      </c>
      <c r="B99" s="43">
        <v>4061509120</v>
      </c>
      <c r="C99" s="35">
        <v>171422109008</v>
      </c>
      <c r="D99" s="44"/>
      <c r="E99" s="35">
        <v>158948700142</v>
      </c>
      <c r="F99" s="45"/>
      <c r="G99" s="38">
        <f>C99-E99</f>
        <v>12473408866</v>
      </c>
      <c r="H99" s="35"/>
      <c r="I99" s="39">
        <f>G99/E99</f>
        <v>7.8474431403695852E-2</v>
      </c>
      <c r="J99" s="50"/>
    </row>
    <row r="100" spans="1:10" s="32" customFormat="1" ht="18" customHeight="1">
      <c r="A100" s="66" t="s">
        <v>87</v>
      </c>
      <c r="B100" s="67">
        <v>4090000000</v>
      </c>
      <c r="C100" s="68"/>
      <c r="D100" s="69">
        <f>D7-D40</f>
        <v>65459552061</v>
      </c>
      <c r="E100" s="70"/>
      <c r="F100" s="69">
        <v>86928794596</v>
      </c>
      <c r="G100" s="70"/>
      <c r="H100" s="72">
        <f>D100-F100</f>
        <v>-21469242535</v>
      </c>
      <c r="I100" s="73"/>
      <c r="J100" s="74">
        <f>H100/F100</f>
        <v>-0.24697504014380869</v>
      </c>
    </row>
    <row r="101" spans="1:10" s="32" customFormat="1" ht="18" customHeight="1">
      <c r="A101" s="66" t="s">
        <v>88</v>
      </c>
      <c r="B101" s="67">
        <v>4150000000</v>
      </c>
      <c r="C101" s="68"/>
      <c r="D101" s="69">
        <f>D102+D117</f>
        <v>33659677644</v>
      </c>
      <c r="E101" s="70"/>
      <c r="F101" s="69">
        <v>39940847130</v>
      </c>
      <c r="G101" s="70"/>
      <c r="H101" s="72">
        <f>D101-F101</f>
        <v>-6281169486</v>
      </c>
      <c r="I101" s="73"/>
      <c r="J101" s="74">
        <f>H101/F101</f>
        <v>-0.15726179931927747</v>
      </c>
    </row>
    <row r="102" spans="1:10" ht="18" customHeight="1">
      <c r="A102" s="79" t="s">
        <v>89</v>
      </c>
      <c r="B102" s="80">
        <v>4150500000</v>
      </c>
      <c r="C102" s="81"/>
      <c r="D102" s="82">
        <f>SUM(D103,D110,D114)</f>
        <v>12462821501</v>
      </c>
      <c r="E102" s="83"/>
      <c r="F102" s="84">
        <v>11010481393</v>
      </c>
      <c r="G102" s="38"/>
      <c r="H102" s="35">
        <f>D102-F102</f>
        <v>1452340108</v>
      </c>
      <c r="I102" s="39"/>
      <c r="J102" s="40">
        <f>H102/F102</f>
        <v>0.13190523249268071</v>
      </c>
    </row>
    <row r="103" spans="1:10" ht="18" customHeight="1">
      <c r="A103" s="85" t="s">
        <v>90</v>
      </c>
      <c r="B103" s="86">
        <v>4150503000</v>
      </c>
      <c r="C103" s="87"/>
      <c r="D103" s="88">
        <f>SUM(C104:C109)</f>
        <v>9952479976</v>
      </c>
      <c r="E103" s="87"/>
      <c r="F103" s="89">
        <v>8723913881</v>
      </c>
      <c r="G103" s="38"/>
      <c r="H103" s="35">
        <f>D103-F103</f>
        <v>1228566095</v>
      </c>
      <c r="I103" s="39"/>
      <c r="J103" s="40">
        <f>H103/F103</f>
        <v>0.14082739831667992</v>
      </c>
    </row>
    <row r="104" spans="1:10" ht="18" customHeight="1">
      <c r="A104" s="90" t="s">
        <v>91</v>
      </c>
      <c r="B104" s="91">
        <v>4150503040</v>
      </c>
      <c r="C104" s="35">
        <v>261340826</v>
      </c>
      <c r="D104" s="44"/>
      <c r="E104" s="35">
        <v>2737992</v>
      </c>
      <c r="F104" s="45"/>
      <c r="G104" s="38">
        <f>C104-E104</f>
        <v>258602834</v>
      </c>
      <c r="H104" s="35"/>
      <c r="I104" s="39">
        <f>G104/E104</f>
        <v>94.449813586014855</v>
      </c>
      <c r="J104" s="50"/>
    </row>
    <row r="105" spans="1:10" ht="18" customHeight="1">
      <c r="A105" s="90" t="s">
        <v>92</v>
      </c>
      <c r="B105" s="91">
        <v>4150503080</v>
      </c>
      <c r="C105" s="35">
        <v>5451184125</v>
      </c>
      <c r="D105" s="44"/>
      <c r="E105" s="35">
        <v>4999007442</v>
      </c>
      <c r="F105" s="45"/>
      <c r="G105" s="38">
        <f>C105-E105</f>
        <v>452176683</v>
      </c>
      <c r="H105" s="35"/>
      <c r="I105" s="39">
        <f>G105/E105</f>
        <v>9.0453292627844822E-2</v>
      </c>
      <c r="J105" s="50"/>
    </row>
    <row r="106" spans="1:10" s="64" customFormat="1" ht="18" customHeight="1">
      <c r="A106" s="90" t="s">
        <v>93</v>
      </c>
      <c r="B106" s="91">
        <v>4150503120</v>
      </c>
      <c r="C106" s="35">
        <v>2634582127</v>
      </c>
      <c r="D106" s="44"/>
      <c r="E106" s="35">
        <v>2938461047</v>
      </c>
      <c r="F106" s="45"/>
      <c r="G106" s="38">
        <f>C106-E106</f>
        <v>-303878920</v>
      </c>
      <c r="H106" s="35"/>
      <c r="I106" s="39">
        <f>G106/E106</f>
        <v>-0.10341430944277548</v>
      </c>
      <c r="J106" s="50"/>
    </row>
    <row r="107" spans="1:10" ht="18" customHeight="1">
      <c r="A107" s="90" t="s">
        <v>94</v>
      </c>
      <c r="B107" s="91">
        <v>4150503160</v>
      </c>
      <c r="C107" s="35">
        <v>316939418</v>
      </c>
      <c r="D107" s="44"/>
      <c r="E107" s="35">
        <v>244874790</v>
      </c>
      <c r="F107" s="45"/>
      <c r="G107" s="38">
        <f>C107-E107</f>
        <v>72064628</v>
      </c>
      <c r="H107" s="35"/>
      <c r="I107" s="39">
        <f>G107/E107</f>
        <v>0.29429173987244667</v>
      </c>
      <c r="J107" s="50"/>
    </row>
    <row r="108" spans="1:10" ht="18" customHeight="1">
      <c r="A108" s="90" t="s">
        <v>95</v>
      </c>
      <c r="B108" s="91">
        <v>4150503200</v>
      </c>
      <c r="C108" s="35" t="s">
        <v>96</v>
      </c>
      <c r="D108" s="44"/>
      <c r="E108" s="35" t="s">
        <v>25</v>
      </c>
      <c r="F108" s="45"/>
      <c r="G108" s="38"/>
      <c r="H108" s="35"/>
      <c r="I108" s="39"/>
      <c r="J108" s="50"/>
    </row>
    <row r="109" spans="1:10" s="64" customFormat="1" ht="18" customHeight="1">
      <c r="A109" s="90" t="s">
        <v>97</v>
      </c>
      <c r="B109" s="91">
        <v>4150503240</v>
      </c>
      <c r="C109" s="35">
        <v>1288433480</v>
      </c>
      <c r="D109" s="44"/>
      <c r="E109" s="35">
        <v>538832610</v>
      </c>
      <c r="F109" s="45"/>
      <c r="G109" s="38">
        <f>C109-E109</f>
        <v>749600870</v>
      </c>
      <c r="H109" s="35"/>
      <c r="I109" s="39">
        <f>G109/E109</f>
        <v>1.3911572092862012</v>
      </c>
      <c r="J109" s="50"/>
    </row>
    <row r="110" spans="1:10" ht="18" customHeight="1">
      <c r="A110" s="90" t="s">
        <v>98</v>
      </c>
      <c r="B110" s="91">
        <v>4150506000</v>
      </c>
      <c r="C110" s="35"/>
      <c r="D110" s="44">
        <f>SUM(C111:C113)</f>
        <v>2510341525</v>
      </c>
      <c r="E110" s="35"/>
      <c r="F110" s="45">
        <v>2269840659</v>
      </c>
      <c r="G110" s="38"/>
      <c r="H110" s="35">
        <f>D110-F110</f>
        <v>240500866</v>
      </c>
      <c r="I110" s="39"/>
      <c r="J110" s="40">
        <f>H110/F110</f>
        <v>0.1059549554927591</v>
      </c>
    </row>
    <row r="111" spans="1:10" ht="18" customHeight="1">
      <c r="A111" s="90" t="s">
        <v>99</v>
      </c>
      <c r="B111" s="91">
        <v>4150506040</v>
      </c>
      <c r="C111" s="35">
        <v>1946888120</v>
      </c>
      <c r="D111" s="44"/>
      <c r="E111" s="35">
        <v>1721006291</v>
      </c>
      <c r="F111" s="45"/>
      <c r="G111" s="38">
        <f>C111-E111</f>
        <v>225881829</v>
      </c>
      <c r="H111" s="35"/>
      <c r="I111" s="39">
        <f>G111/E111</f>
        <v>0.13124985665726424</v>
      </c>
      <c r="J111" s="50"/>
    </row>
    <row r="112" spans="1:10" ht="18" customHeight="1">
      <c r="A112" s="90" t="s">
        <v>100</v>
      </c>
      <c r="B112" s="91">
        <v>4150506080</v>
      </c>
      <c r="C112" s="35" t="s">
        <v>101</v>
      </c>
      <c r="D112" s="44"/>
      <c r="E112" s="35" t="s">
        <v>25</v>
      </c>
      <c r="F112" s="45"/>
      <c r="G112" s="38"/>
      <c r="H112" s="35"/>
      <c r="I112" s="39"/>
      <c r="J112" s="50"/>
    </row>
    <row r="113" spans="1:10" s="64" customFormat="1" ht="18" customHeight="1">
      <c r="A113" s="90" t="s">
        <v>102</v>
      </c>
      <c r="B113" s="91">
        <v>4150506120</v>
      </c>
      <c r="C113" s="35">
        <v>563453405</v>
      </c>
      <c r="D113" s="44"/>
      <c r="E113" s="35">
        <v>548834368</v>
      </c>
      <c r="F113" s="45"/>
      <c r="G113" s="38">
        <f>C113-E113</f>
        <v>14619037</v>
      </c>
      <c r="H113" s="35"/>
      <c r="I113" s="39">
        <f>G113/E113</f>
        <v>2.6636518870480064E-2</v>
      </c>
      <c r="J113" s="50"/>
    </row>
    <row r="114" spans="1:10" ht="18" customHeight="1">
      <c r="A114" s="90" t="s">
        <v>103</v>
      </c>
      <c r="B114" s="91">
        <v>4150509000</v>
      </c>
      <c r="C114" s="35"/>
      <c r="D114" s="44">
        <v>0</v>
      </c>
      <c r="E114" s="35"/>
      <c r="F114" s="45">
        <v>16726853</v>
      </c>
      <c r="G114" s="38"/>
      <c r="H114" s="35">
        <f>D114-F114</f>
        <v>-16726853</v>
      </c>
      <c r="I114" s="39"/>
      <c r="J114" s="40">
        <f>H114/F114</f>
        <v>-1</v>
      </c>
    </row>
    <row r="115" spans="1:10" ht="18" hidden="1" customHeight="1">
      <c r="A115" s="90" t="s">
        <v>104</v>
      </c>
      <c r="B115" s="91">
        <v>4150509040</v>
      </c>
      <c r="C115" s="35"/>
      <c r="D115" s="44"/>
      <c r="E115" s="35"/>
      <c r="F115" s="45"/>
      <c r="G115" s="38"/>
      <c r="H115" s="35">
        <f>D115-F115</f>
        <v>0</v>
      </c>
      <c r="I115" s="39"/>
      <c r="J115" s="40" t="e">
        <f>H115/F115</f>
        <v>#DIV/0!</v>
      </c>
    </row>
    <row r="116" spans="1:10" s="32" customFormat="1" ht="18" hidden="1" customHeight="1">
      <c r="A116" s="90" t="s">
        <v>105</v>
      </c>
      <c r="B116" s="91">
        <v>4150509080</v>
      </c>
      <c r="C116" s="92"/>
      <c r="D116" s="92"/>
      <c r="E116" s="93"/>
      <c r="F116" s="94"/>
      <c r="G116" s="38"/>
      <c r="H116" s="35">
        <f>D116-F116</f>
        <v>0</v>
      </c>
      <c r="I116" s="39"/>
      <c r="J116" s="40" t="e">
        <f>H116/F116</f>
        <v>#DIV/0!</v>
      </c>
    </row>
    <row r="117" spans="1:10" ht="18" customHeight="1">
      <c r="A117" s="95" t="s">
        <v>106</v>
      </c>
      <c r="B117" s="34">
        <v>4151000000</v>
      </c>
      <c r="C117" s="51"/>
      <c r="D117" s="36">
        <f>SUM(D118:D169)</f>
        <v>21196856143</v>
      </c>
      <c r="E117" s="35"/>
      <c r="F117" s="37">
        <v>28930365737</v>
      </c>
      <c r="G117" s="38"/>
      <c r="H117" s="35">
        <f>D117-F117</f>
        <v>-7733509594</v>
      </c>
      <c r="I117" s="39"/>
      <c r="J117" s="40">
        <f>H117/F117</f>
        <v>-0.26731461552556035</v>
      </c>
    </row>
    <row r="118" spans="1:10" ht="18" customHeight="1">
      <c r="A118" s="96" t="s">
        <v>107</v>
      </c>
      <c r="B118" s="43">
        <v>4151003000</v>
      </c>
      <c r="C118" s="35"/>
      <c r="D118" s="44">
        <f>SUM(C119:C121)</f>
        <v>1398714296</v>
      </c>
      <c r="E118" s="35"/>
      <c r="F118" s="45">
        <v>3335509954</v>
      </c>
      <c r="G118" s="38"/>
      <c r="H118" s="35">
        <f>D118-F118</f>
        <v>-1936795658</v>
      </c>
      <c r="I118" s="39"/>
      <c r="J118" s="40">
        <f>H118/F118</f>
        <v>-0.58065953473691834</v>
      </c>
    </row>
    <row r="119" spans="1:10" ht="18" customHeight="1">
      <c r="A119" s="96" t="s">
        <v>108</v>
      </c>
      <c r="B119" s="43">
        <v>4151003040</v>
      </c>
      <c r="C119" s="35">
        <v>510649918</v>
      </c>
      <c r="D119" s="44"/>
      <c r="E119" s="35">
        <v>438376538</v>
      </c>
      <c r="F119" s="45"/>
      <c r="G119" s="38">
        <f>C119-E119</f>
        <v>72273380</v>
      </c>
      <c r="H119" s="35"/>
      <c r="I119" s="39">
        <f>G119/E119</f>
        <v>0.16486598559706678</v>
      </c>
      <c r="J119" s="50"/>
    </row>
    <row r="120" spans="1:10" s="76" customFormat="1" ht="18" customHeight="1">
      <c r="A120" s="97" t="s">
        <v>109</v>
      </c>
      <c r="B120" s="54">
        <v>4151003080</v>
      </c>
      <c r="C120" s="60">
        <v>866179133</v>
      </c>
      <c r="D120" s="36"/>
      <c r="E120" s="60">
        <v>2877989166</v>
      </c>
      <c r="F120" s="37"/>
      <c r="G120" s="59">
        <f>C120-E120</f>
        <v>-2011810033</v>
      </c>
      <c r="H120" s="60"/>
      <c r="I120" s="61">
        <f>G120/E120</f>
        <v>-0.69903321971018151</v>
      </c>
      <c r="J120" s="62"/>
    </row>
    <row r="121" spans="1:10" ht="18" customHeight="1">
      <c r="A121" s="96" t="s">
        <v>110</v>
      </c>
      <c r="B121" s="43">
        <v>4151003120</v>
      </c>
      <c r="C121" s="35">
        <v>21885245</v>
      </c>
      <c r="D121" s="44"/>
      <c r="E121" s="35">
        <v>19144250</v>
      </c>
      <c r="F121" s="45"/>
      <c r="G121" s="38">
        <f>C121-E121</f>
        <v>2740995</v>
      </c>
      <c r="H121" s="35"/>
      <c r="I121" s="39">
        <f>G121/E121</f>
        <v>0.1431758883215587</v>
      </c>
      <c r="J121" s="50"/>
    </row>
    <row r="122" spans="1:10" ht="18" customHeight="1">
      <c r="A122" s="96" t="s">
        <v>111</v>
      </c>
      <c r="B122" s="43">
        <v>4151006000</v>
      </c>
      <c r="C122" s="35"/>
      <c r="D122" s="44">
        <v>61296503</v>
      </c>
      <c r="E122" s="35"/>
      <c r="F122" s="45">
        <v>37743082</v>
      </c>
      <c r="G122" s="38"/>
      <c r="H122" s="35">
        <f>D122-F122</f>
        <v>23553421</v>
      </c>
      <c r="I122" s="39"/>
      <c r="J122" s="40">
        <f>H122/F122</f>
        <v>0.62404604372266159</v>
      </c>
    </row>
    <row r="123" spans="1:10" ht="18" customHeight="1">
      <c r="A123" s="96" t="s">
        <v>112</v>
      </c>
      <c r="B123" s="43">
        <v>4151009000</v>
      </c>
      <c r="C123" s="35"/>
      <c r="D123" s="44">
        <f>SUM(C124)</f>
        <v>5560069463</v>
      </c>
      <c r="E123" s="35"/>
      <c r="F123" s="45">
        <v>9556482881</v>
      </c>
      <c r="G123" s="38"/>
      <c r="H123" s="35">
        <f>D123-F123</f>
        <v>-3996413418</v>
      </c>
      <c r="I123" s="39"/>
      <c r="J123" s="40">
        <f>H123/F123</f>
        <v>-0.41818872777406274</v>
      </c>
    </row>
    <row r="124" spans="1:10" ht="18" customHeight="1">
      <c r="A124" s="96" t="s">
        <v>113</v>
      </c>
      <c r="B124" s="43">
        <v>4151009040</v>
      </c>
      <c r="C124" s="35">
        <v>5560069463</v>
      </c>
      <c r="D124" s="44"/>
      <c r="E124" s="35">
        <v>9556482881</v>
      </c>
      <c r="F124" s="45"/>
      <c r="G124" s="38">
        <f>C124-E124</f>
        <v>-3996413418</v>
      </c>
      <c r="H124" s="35"/>
      <c r="I124" s="39">
        <f>G124/E124</f>
        <v>-0.41818872777406274</v>
      </c>
      <c r="J124" s="50"/>
    </row>
    <row r="125" spans="1:10" ht="18" customHeight="1">
      <c r="A125" s="96" t="s">
        <v>114</v>
      </c>
      <c r="B125" s="43">
        <v>4151012000</v>
      </c>
      <c r="C125" s="35"/>
      <c r="D125" s="44">
        <f>SUM(C126:C128)</f>
        <v>1215697076</v>
      </c>
      <c r="E125" s="35"/>
      <c r="F125" s="45">
        <v>1203944453</v>
      </c>
      <c r="G125" s="38"/>
      <c r="H125" s="35">
        <f>D125-F125</f>
        <v>11752623</v>
      </c>
      <c r="I125" s="39"/>
      <c r="J125" s="40">
        <f>H125/F125</f>
        <v>9.7617651468177823E-3</v>
      </c>
    </row>
    <row r="126" spans="1:10" ht="18" customHeight="1">
      <c r="A126" s="96" t="s">
        <v>115</v>
      </c>
      <c r="B126" s="43">
        <v>4151012040</v>
      </c>
      <c r="C126" s="35">
        <v>0</v>
      </c>
      <c r="D126" s="44"/>
      <c r="E126" s="35">
        <v>0</v>
      </c>
      <c r="F126" s="45"/>
      <c r="G126" s="38">
        <f>C126-E126</f>
        <v>0</v>
      </c>
      <c r="H126" s="35"/>
      <c r="I126" s="39" t="e">
        <f>G126/E126</f>
        <v>#DIV/0!</v>
      </c>
      <c r="J126" s="50"/>
    </row>
    <row r="127" spans="1:10" ht="18" customHeight="1">
      <c r="A127" s="96" t="s">
        <v>116</v>
      </c>
      <c r="B127" s="43">
        <v>4151012080</v>
      </c>
      <c r="C127" s="35">
        <v>991655280</v>
      </c>
      <c r="D127" s="44"/>
      <c r="E127" s="35">
        <v>991655280</v>
      </c>
      <c r="F127" s="45"/>
      <c r="G127" s="38">
        <f>C127-E127</f>
        <v>0</v>
      </c>
      <c r="H127" s="35"/>
      <c r="I127" s="39">
        <f>G127/E127</f>
        <v>0</v>
      </c>
      <c r="J127" s="50"/>
    </row>
    <row r="128" spans="1:10" s="64" customFormat="1" ht="18" customHeight="1">
      <c r="A128" s="96" t="s">
        <v>117</v>
      </c>
      <c r="B128" s="43">
        <v>4151012120</v>
      </c>
      <c r="C128" s="35">
        <v>224041796</v>
      </c>
      <c r="D128" s="44"/>
      <c r="E128" s="35">
        <v>212289173</v>
      </c>
      <c r="F128" s="45"/>
      <c r="G128" s="38">
        <f>C128-E128</f>
        <v>11752623</v>
      </c>
      <c r="H128" s="35"/>
      <c r="I128" s="39">
        <f>G128/E128</f>
        <v>5.5361386706235839E-2</v>
      </c>
      <c r="J128" s="50"/>
    </row>
    <row r="129" spans="1:10" s="64" customFormat="1" ht="18" customHeight="1">
      <c r="A129" s="96" t="s">
        <v>118</v>
      </c>
      <c r="B129" s="43"/>
      <c r="C129" s="35"/>
      <c r="D129" s="44">
        <v>169099485</v>
      </c>
      <c r="E129" s="35"/>
      <c r="F129" s="45">
        <v>0</v>
      </c>
      <c r="G129" s="38"/>
      <c r="H129" s="35"/>
      <c r="I129" s="39"/>
      <c r="J129" s="50"/>
    </row>
    <row r="130" spans="1:10" ht="18" customHeight="1">
      <c r="A130" s="96" t="s">
        <v>119</v>
      </c>
      <c r="B130" s="43">
        <v>4151015000</v>
      </c>
      <c r="C130" s="35"/>
      <c r="D130" s="44">
        <v>0</v>
      </c>
      <c r="E130" s="35"/>
      <c r="F130" s="45">
        <v>7000000</v>
      </c>
      <c r="G130" s="38"/>
      <c r="H130" s="35">
        <f>D130-F130</f>
        <v>-7000000</v>
      </c>
      <c r="I130" s="39"/>
      <c r="J130" s="40">
        <f>H130/F130</f>
        <v>-1</v>
      </c>
    </row>
    <row r="131" spans="1:10" ht="18" customHeight="1">
      <c r="A131" s="96" t="s">
        <v>120</v>
      </c>
      <c r="B131" s="43">
        <v>4151018000</v>
      </c>
      <c r="C131" s="35"/>
      <c r="D131" s="44">
        <f>SUM(C132:C133)</f>
        <v>4178524857</v>
      </c>
      <c r="E131" s="35"/>
      <c r="F131" s="45">
        <v>6702743885</v>
      </c>
      <c r="G131" s="38"/>
      <c r="H131" s="35">
        <f>D131-F131</f>
        <v>-2524219028</v>
      </c>
      <c r="I131" s="39"/>
      <c r="J131" s="40">
        <f>H131/F131</f>
        <v>-0.37659487984449519</v>
      </c>
    </row>
    <row r="132" spans="1:10" ht="18" customHeight="1">
      <c r="A132" s="96" t="s">
        <v>121</v>
      </c>
      <c r="B132" s="43">
        <v>4151018040</v>
      </c>
      <c r="C132" s="35">
        <v>4156112687</v>
      </c>
      <c r="D132" s="44"/>
      <c r="E132" s="35">
        <v>6655629135</v>
      </c>
      <c r="F132" s="45"/>
      <c r="G132" s="38">
        <f>C132-E132</f>
        <v>-2499516448</v>
      </c>
      <c r="H132" s="35"/>
      <c r="I132" s="39">
        <f>G132/E132</f>
        <v>-0.37554923769051024</v>
      </c>
      <c r="J132" s="50"/>
    </row>
    <row r="133" spans="1:10" ht="18" customHeight="1">
      <c r="A133" s="96" t="s">
        <v>122</v>
      </c>
      <c r="B133" s="43">
        <v>4151018080</v>
      </c>
      <c r="C133" s="35">
        <v>22412170</v>
      </c>
      <c r="D133" s="44"/>
      <c r="E133" s="35">
        <v>47114750</v>
      </c>
      <c r="F133" s="45"/>
      <c r="G133" s="38">
        <f>C133-E133</f>
        <v>-24702580</v>
      </c>
      <c r="H133" s="35"/>
      <c r="I133" s="39">
        <f>G133/E133</f>
        <v>-0.52430671923336114</v>
      </c>
      <c r="J133" s="50"/>
    </row>
    <row r="134" spans="1:10" ht="18" customHeight="1">
      <c r="A134" s="96" t="s">
        <v>123</v>
      </c>
      <c r="B134" s="43">
        <v>4151021000</v>
      </c>
      <c r="C134" s="35"/>
      <c r="D134" s="44">
        <f>SUM(C135:C138)</f>
        <v>3814761549</v>
      </c>
      <c r="E134" s="35"/>
      <c r="F134" s="45">
        <v>3919591057</v>
      </c>
      <c r="G134" s="38"/>
      <c r="H134" s="35">
        <f>D134-F134</f>
        <v>-104829508</v>
      </c>
      <c r="I134" s="39"/>
      <c r="J134" s="40">
        <f>H134/F134</f>
        <v>-2.6745011526849188E-2</v>
      </c>
    </row>
    <row r="135" spans="1:10" ht="18" customHeight="1">
      <c r="A135" s="42" t="s">
        <v>124</v>
      </c>
      <c r="B135" s="43">
        <v>4151021040</v>
      </c>
      <c r="C135" s="35">
        <v>3300829982</v>
      </c>
      <c r="D135" s="44"/>
      <c r="E135" s="35">
        <v>3355406074</v>
      </c>
      <c r="F135" s="45"/>
      <c r="G135" s="38">
        <f>C135-E135</f>
        <v>-54576092</v>
      </c>
      <c r="H135" s="35"/>
      <c r="I135" s="39">
        <f>G135/E135</f>
        <v>-1.6265122848436495E-2</v>
      </c>
      <c r="J135" s="50"/>
    </row>
    <row r="136" spans="1:10" ht="18" customHeight="1">
      <c r="A136" s="42" t="s">
        <v>125</v>
      </c>
      <c r="B136" s="43">
        <v>4151021080</v>
      </c>
      <c r="C136" s="35">
        <v>513931567</v>
      </c>
      <c r="D136" s="44"/>
      <c r="E136" s="35">
        <v>564184983</v>
      </c>
      <c r="F136" s="45"/>
      <c r="G136" s="38">
        <f>C136-E136</f>
        <v>-50253416</v>
      </c>
      <c r="H136" s="35"/>
      <c r="I136" s="39">
        <f>G136/E136</f>
        <v>-8.9072587031264527E-2</v>
      </c>
      <c r="J136" s="50"/>
    </row>
    <row r="137" spans="1:10" s="64" customFormat="1" ht="18" customHeight="1">
      <c r="A137" s="42" t="s">
        <v>126</v>
      </c>
      <c r="B137" s="43">
        <v>4151021120</v>
      </c>
      <c r="C137" s="35"/>
      <c r="D137" s="44"/>
      <c r="E137" s="35"/>
      <c r="F137" s="45"/>
      <c r="G137" s="38"/>
      <c r="H137" s="35"/>
      <c r="I137" s="39"/>
      <c r="J137" s="50"/>
    </row>
    <row r="138" spans="1:10" ht="18" customHeight="1">
      <c r="A138" s="42" t="s">
        <v>127</v>
      </c>
      <c r="B138" s="43">
        <v>4151021160</v>
      </c>
      <c r="C138" s="35">
        <v>0</v>
      </c>
      <c r="D138" s="44"/>
      <c r="E138" s="35">
        <v>0</v>
      </c>
      <c r="F138" s="45"/>
      <c r="G138" s="38">
        <f>C138-E138</f>
        <v>0</v>
      </c>
      <c r="H138" s="35"/>
      <c r="I138" s="39" t="e">
        <f>G138/E138</f>
        <v>#DIV/0!</v>
      </c>
      <c r="J138" s="50"/>
    </row>
    <row r="139" spans="1:10" s="64" customFormat="1" ht="18" customHeight="1">
      <c r="A139" s="42" t="s">
        <v>128</v>
      </c>
      <c r="B139" s="43">
        <v>4151024000</v>
      </c>
      <c r="C139" s="35"/>
      <c r="D139" s="44">
        <f>SUM(C140)</f>
        <v>850111459</v>
      </c>
      <c r="E139" s="35"/>
      <c r="F139" s="45">
        <v>692582003</v>
      </c>
      <c r="G139" s="38"/>
      <c r="H139" s="35">
        <f>D139-F139</f>
        <v>157529456</v>
      </c>
      <c r="I139" s="39"/>
      <c r="J139" s="40">
        <f>H139/F139</f>
        <v>0.22745242486469866</v>
      </c>
    </row>
    <row r="140" spans="1:10" ht="18" customHeight="1">
      <c r="A140" s="96" t="s">
        <v>129</v>
      </c>
      <c r="B140" s="98">
        <v>4151024040</v>
      </c>
      <c r="C140" s="35">
        <v>850111459</v>
      </c>
      <c r="D140" s="44"/>
      <c r="E140" s="35">
        <v>692582003</v>
      </c>
      <c r="F140" s="45"/>
      <c r="G140" s="38">
        <f>C140-E140</f>
        <v>157529456</v>
      </c>
      <c r="H140" s="35"/>
      <c r="I140" s="39">
        <f>G140/E140</f>
        <v>0.22745242486469866</v>
      </c>
      <c r="J140" s="50"/>
    </row>
    <row r="141" spans="1:10" ht="18" customHeight="1">
      <c r="A141" s="96" t="s">
        <v>130</v>
      </c>
      <c r="B141" s="98">
        <v>4151027000</v>
      </c>
      <c r="C141" s="35"/>
      <c r="D141" s="44">
        <v>69289610</v>
      </c>
      <c r="E141" s="35"/>
      <c r="F141" s="45">
        <v>78701446</v>
      </c>
      <c r="G141" s="38"/>
      <c r="H141" s="35">
        <f>D141-F141</f>
        <v>-9411836</v>
      </c>
      <c r="I141" s="39"/>
      <c r="J141" s="40">
        <f>H141/F141</f>
        <v>-0.11958911148849793</v>
      </c>
    </row>
    <row r="142" spans="1:10" s="76" customFormat="1" ht="18" customHeight="1">
      <c r="A142" s="97" t="s">
        <v>131</v>
      </c>
      <c r="B142" s="99">
        <v>4151030000</v>
      </c>
      <c r="C142" s="60"/>
      <c r="D142" s="36">
        <v>106974721</v>
      </c>
      <c r="E142" s="60"/>
      <c r="F142" s="37">
        <v>86481590</v>
      </c>
      <c r="G142" s="59"/>
      <c r="H142" s="60">
        <f>D142-F142</f>
        <v>20493131</v>
      </c>
      <c r="I142" s="61"/>
      <c r="J142" s="100">
        <f>H142/F142</f>
        <v>0.23696524312284267</v>
      </c>
    </row>
    <row r="143" spans="1:10" ht="18" customHeight="1">
      <c r="A143" s="96" t="s">
        <v>132</v>
      </c>
      <c r="B143" s="98">
        <v>4151033000</v>
      </c>
      <c r="C143" s="35"/>
      <c r="D143" s="44">
        <f>SUM(C144:C145)</f>
        <v>218319802</v>
      </c>
      <c r="E143" s="35"/>
      <c r="F143" s="45">
        <v>178149400</v>
      </c>
      <c r="G143" s="38"/>
      <c r="H143" s="35">
        <f>D143-F143</f>
        <v>40170402</v>
      </c>
      <c r="I143" s="39"/>
      <c r="J143" s="40">
        <f>H143/F143</f>
        <v>0.2254871585309858</v>
      </c>
    </row>
    <row r="144" spans="1:10" ht="18" customHeight="1">
      <c r="A144" s="96" t="s">
        <v>133</v>
      </c>
      <c r="B144" s="98">
        <v>4151033040</v>
      </c>
      <c r="C144" s="35">
        <v>194646000</v>
      </c>
      <c r="D144" s="44"/>
      <c r="E144" s="35">
        <v>151069127</v>
      </c>
      <c r="F144" s="45"/>
      <c r="G144" s="38">
        <f>C144-E144</f>
        <v>43576873</v>
      </c>
      <c r="H144" s="35"/>
      <c r="I144" s="39">
        <f>G144/E144</f>
        <v>0.28845650905230952</v>
      </c>
      <c r="J144" s="50"/>
    </row>
    <row r="145" spans="1:10" s="64" customFormat="1" ht="18" customHeight="1">
      <c r="A145" s="96" t="s">
        <v>134</v>
      </c>
      <c r="B145" s="98">
        <v>4151033060</v>
      </c>
      <c r="C145" s="35">
        <v>23673802</v>
      </c>
      <c r="D145" s="44"/>
      <c r="E145" s="35">
        <v>27080273</v>
      </c>
      <c r="F145" s="45"/>
      <c r="G145" s="38">
        <f>C145-E145</f>
        <v>-3406471</v>
      </c>
      <c r="H145" s="35"/>
      <c r="I145" s="39">
        <f>G145/E145</f>
        <v>-0.12579160483352586</v>
      </c>
      <c r="J145" s="50"/>
    </row>
    <row r="146" spans="1:10" ht="18" customHeight="1">
      <c r="A146" s="96" t="s">
        <v>135</v>
      </c>
      <c r="B146" s="98">
        <v>4151036000</v>
      </c>
      <c r="C146" s="35"/>
      <c r="D146" s="44">
        <v>334486718</v>
      </c>
      <c r="E146" s="35"/>
      <c r="F146" s="45">
        <v>416957404</v>
      </c>
      <c r="G146" s="38"/>
      <c r="H146" s="35">
        <f>D146-F146</f>
        <v>-82470686</v>
      </c>
      <c r="I146" s="39"/>
      <c r="J146" s="40">
        <f>H146/F146</f>
        <v>-0.19779163341107142</v>
      </c>
    </row>
    <row r="147" spans="1:10" ht="18" customHeight="1">
      <c r="A147" s="96" t="s">
        <v>136</v>
      </c>
      <c r="B147" s="98">
        <v>4151039000</v>
      </c>
      <c r="C147" s="35"/>
      <c r="D147" s="44">
        <v>181908500</v>
      </c>
      <c r="E147" s="35"/>
      <c r="F147" s="45">
        <v>190384523</v>
      </c>
      <c r="G147" s="38"/>
      <c r="H147" s="35">
        <f>D147-F147</f>
        <v>-8476023</v>
      </c>
      <c r="I147" s="39"/>
      <c r="J147" s="40">
        <f>H147/F147</f>
        <v>-4.4520546452192437E-2</v>
      </c>
    </row>
    <row r="148" spans="1:10" ht="18" customHeight="1">
      <c r="A148" s="96" t="s">
        <v>137</v>
      </c>
      <c r="B148" s="98">
        <v>4151042000</v>
      </c>
      <c r="C148" s="35"/>
      <c r="D148" s="44">
        <f>SUM(C149:C151)</f>
        <v>1486705</v>
      </c>
      <c r="E148" s="35"/>
      <c r="F148" s="45">
        <v>18897610</v>
      </c>
      <c r="G148" s="38"/>
      <c r="H148" s="35">
        <f>D148-F148</f>
        <v>-17410905</v>
      </c>
      <c r="I148" s="39"/>
      <c r="J148" s="40">
        <f>H148/F148</f>
        <v>-0.92132841137053834</v>
      </c>
    </row>
    <row r="149" spans="1:10" ht="18" customHeight="1">
      <c r="A149" s="96" t="s">
        <v>138</v>
      </c>
      <c r="B149" s="43">
        <v>4151042040</v>
      </c>
      <c r="C149" s="35">
        <v>1486705</v>
      </c>
      <c r="D149" s="44"/>
      <c r="E149" s="35">
        <v>18897610</v>
      </c>
      <c r="F149" s="45"/>
      <c r="G149" s="38">
        <f>C149-E149</f>
        <v>-17410905</v>
      </c>
      <c r="H149" s="35"/>
      <c r="I149" s="39">
        <f>G149/E149</f>
        <v>-0.92132841137053834</v>
      </c>
      <c r="J149" s="50"/>
    </row>
    <row r="150" spans="1:10" ht="18" customHeight="1">
      <c r="A150" s="96" t="s">
        <v>139</v>
      </c>
      <c r="B150" s="43">
        <v>4151042080</v>
      </c>
      <c r="C150" s="35" t="s">
        <v>69</v>
      </c>
      <c r="D150" s="44"/>
      <c r="E150" s="35" t="s">
        <v>25</v>
      </c>
      <c r="F150" s="45"/>
      <c r="G150" s="38"/>
      <c r="H150" s="35"/>
      <c r="I150" s="39"/>
      <c r="J150" s="50"/>
    </row>
    <row r="151" spans="1:10" ht="18" customHeight="1">
      <c r="A151" s="96" t="s">
        <v>140</v>
      </c>
      <c r="B151" s="43">
        <v>4151042120</v>
      </c>
      <c r="C151" s="35" t="s">
        <v>69</v>
      </c>
      <c r="D151" s="44"/>
      <c r="E151" s="35" t="s">
        <v>25</v>
      </c>
      <c r="F151" s="45"/>
      <c r="G151" s="38"/>
      <c r="H151" s="35"/>
      <c r="I151" s="39"/>
      <c r="J151" s="50"/>
    </row>
    <row r="152" spans="1:10" ht="18" customHeight="1">
      <c r="A152" s="96" t="s">
        <v>141</v>
      </c>
      <c r="B152" s="43">
        <v>4151045000</v>
      </c>
      <c r="C152" s="35"/>
      <c r="D152" s="44">
        <v>1018356103</v>
      </c>
      <c r="E152" s="35"/>
      <c r="F152" s="45">
        <v>788255327</v>
      </c>
      <c r="G152" s="38"/>
      <c r="H152" s="35">
        <f>D152-F152</f>
        <v>230100776</v>
      </c>
      <c r="I152" s="39"/>
      <c r="J152" s="40">
        <f>H152/F152</f>
        <v>0.29191147603877848</v>
      </c>
    </row>
    <row r="153" spans="1:10" ht="18" customHeight="1">
      <c r="A153" s="96" t="s">
        <v>142</v>
      </c>
      <c r="B153" s="43">
        <v>4151048000</v>
      </c>
      <c r="C153" s="35"/>
      <c r="D153" s="44">
        <v>271149284</v>
      </c>
      <c r="E153" s="35"/>
      <c r="F153" s="45">
        <v>148683054</v>
      </c>
      <c r="G153" s="38"/>
      <c r="H153" s="35">
        <f>D153-F153</f>
        <v>122466230</v>
      </c>
      <c r="I153" s="39"/>
      <c r="J153" s="40">
        <f>H153/F153</f>
        <v>0.82367308651058513</v>
      </c>
    </row>
    <row r="154" spans="1:10" ht="18" customHeight="1">
      <c r="A154" s="96" t="s">
        <v>143</v>
      </c>
      <c r="B154" s="43">
        <v>4151051000</v>
      </c>
      <c r="C154" s="35"/>
      <c r="D154" s="44">
        <f>SUM(C155:C156)</f>
        <v>639335239</v>
      </c>
      <c r="E154" s="35"/>
      <c r="F154" s="45">
        <v>647181502</v>
      </c>
      <c r="G154" s="38"/>
      <c r="H154" s="35">
        <f>D154-F154</f>
        <v>-7846263</v>
      </c>
      <c r="I154" s="39"/>
      <c r="J154" s="40">
        <f>H154/F154</f>
        <v>-1.2123744229018461E-2</v>
      </c>
    </row>
    <row r="155" spans="1:10" s="64" customFormat="1" ht="18" customHeight="1">
      <c r="A155" s="96" t="s">
        <v>144</v>
      </c>
      <c r="B155" s="43">
        <v>4151051040</v>
      </c>
      <c r="C155" s="35">
        <v>544404550</v>
      </c>
      <c r="D155" s="44"/>
      <c r="E155" s="35">
        <v>551067285</v>
      </c>
      <c r="F155" s="45"/>
      <c r="G155" s="38">
        <f>C155-E155</f>
        <v>-6662735</v>
      </c>
      <c r="H155" s="35"/>
      <c r="I155" s="39">
        <f>G155/E155</f>
        <v>-1.2090601604121717E-2</v>
      </c>
      <c r="J155" s="50"/>
    </row>
    <row r="156" spans="1:10" ht="18" customHeight="1">
      <c r="A156" s="96" t="s">
        <v>145</v>
      </c>
      <c r="B156" s="43">
        <v>4151051080</v>
      </c>
      <c r="C156" s="35">
        <v>94930689</v>
      </c>
      <c r="D156" s="44"/>
      <c r="E156" s="35">
        <v>96114217</v>
      </c>
      <c r="F156" s="45"/>
      <c r="G156" s="38">
        <f>C156-E156</f>
        <v>-1183528</v>
      </c>
      <c r="H156" s="35"/>
      <c r="I156" s="39">
        <f>G156/E156</f>
        <v>-1.2313766235020153E-2</v>
      </c>
      <c r="J156" s="50"/>
    </row>
    <row r="157" spans="1:10" ht="18" customHeight="1">
      <c r="A157" s="42" t="s">
        <v>146</v>
      </c>
      <c r="B157" s="43">
        <v>4151054000</v>
      </c>
      <c r="C157" s="35"/>
      <c r="D157" s="44">
        <f>SUM(C158:C159)</f>
        <v>247961389</v>
      </c>
      <c r="E157" s="35"/>
      <c r="F157" s="45">
        <v>309959630</v>
      </c>
      <c r="G157" s="38"/>
      <c r="H157" s="35">
        <f>D157-F157</f>
        <v>-61998241</v>
      </c>
      <c r="I157" s="39"/>
      <c r="J157" s="40">
        <f>H157/F157</f>
        <v>-0.20002037362091316</v>
      </c>
    </row>
    <row r="158" spans="1:10" ht="18" customHeight="1">
      <c r="A158" s="42" t="s">
        <v>147</v>
      </c>
      <c r="B158" s="43">
        <v>4151054040</v>
      </c>
      <c r="C158" s="35">
        <v>247961389</v>
      </c>
      <c r="D158" s="44"/>
      <c r="E158" s="35">
        <v>309959630</v>
      </c>
      <c r="F158" s="45"/>
      <c r="G158" s="38">
        <f>C158-E158</f>
        <v>-61998241</v>
      </c>
      <c r="H158" s="35"/>
      <c r="I158" s="39">
        <f>G158/E158</f>
        <v>-0.20002037362091316</v>
      </c>
      <c r="J158" s="50"/>
    </row>
    <row r="159" spans="1:10" ht="18" customHeight="1">
      <c r="A159" s="42" t="s">
        <v>148</v>
      </c>
      <c r="B159" s="43">
        <v>4151054080</v>
      </c>
      <c r="C159" s="35" t="s">
        <v>24</v>
      </c>
      <c r="D159" s="44"/>
      <c r="E159" s="35" t="s">
        <v>25</v>
      </c>
      <c r="F159" s="45"/>
      <c r="G159" s="38"/>
      <c r="H159" s="35"/>
      <c r="I159" s="39"/>
      <c r="J159" s="50"/>
    </row>
    <row r="160" spans="1:10" ht="18" customHeight="1">
      <c r="A160" s="42" t="s">
        <v>149</v>
      </c>
      <c r="B160" s="43">
        <v>4151057000</v>
      </c>
      <c r="C160" s="35"/>
      <c r="D160" s="44">
        <v>54543500</v>
      </c>
      <c r="E160" s="35"/>
      <c r="F160" s="45">
        <v>39166200</v>
      </c>
      <c r="G160" s="38"/>
      <c r="H160" s="35">
        <f t="shared" ref="H160:H174" si="0">D160-F160</f>
        <v>15377300</v>
      </c>
      <c r="I160" s="39"/>
      <c r="J160" s="40">
        <f t="shared" ref="J160:J166" si="1">H160/F160</f>
        <v>0.39261659287855344</v>
      </c>
    </row>
    <row r="161" spans="1:11" ht="18" customHeight="1">
      <c r="A161" s="42" t="s">
        <v>150</v>
      </c>
      <c r="B161" s="43">
        <v>4151060000</v>
      </c>
      <c r="C161" s="35"/>
      <c r="D161" s="44">
        <v>302370312</v>
      </c>
      <c r="E161" s="35"/>
      <c r="F161" s="45">
        <v>196409085</v>
      </c>
      <c r="G161" s="38"/>
      <c r="H161" s="35">
        <f t="shared" si="0"/>
        <v>105961227</v>
      </c>
      <c r="I161" s="39"/>
      <c r="J161" s="40">
        <f t="shared" si="1"/>
        <v>0.53949249343532146</v>
      </c>
    </row>
    <row r="162" spans="1:11" ht="18" customHeight="1">
      <c r="A162" s="42" t="s">
        <v>151</v>
      </c>
      <c r="B162" s="43">
        <v>4151063000</v>
      </c>
      <c r="C162" s="35"/>
      <c r="D162" s="44">
        <v>7205539</v>
      </c>
      <c r="E162" s="35"/>
      <c r="F162" s="45">
        <v>2175455</v>
      </c>
      <c r="G162" s="38"/>
      <c r="H162" s="35">
        <f t="shared" si="0"/>
        <v>5030084</v>
      </c>
      <c r="I162" s="39"/>
      <c r="J162" s="40">
        <f t="shared" si="1"/>
        <v>2.3121985975347688</v>
      </c>
    </row>
    <row r="163" spans="1:11" s="76" customFormat="1" ht="18" customHeight="1">
      <c r="A163" s="53" t="s">
        <v>152</v>
      </c>
      <c r="B163" s="54">
        <v>4151066000</v>
      </c>
      <c r="C163" s="60"/>
      <c r="D163" s="36">
        <v>13411775</v>
      </c>
      <c r="E163" s="60"/>
      <c r="F163" s="37">
        <v>8998502</v>
      </c>
      <c r="G163" s="59"/>
      <c r="H163" s="60">
        <f t="shared" si="0"/>
        <v>4413273</v>
      </c>
      <c r="I163" s="61"/>
      <c r="J163" s="100">
        <f t="shared" si="1"/>
        <v>0.49044529856191621</v>
      </c>
    </row>
    <row r="164" spans="1:11" ht="18" customHeight="1">
      <c r="A164" s="42" t="s">
        <v>153</v>
      </c>
      <c r="B164" s="43">
        <v>4151069000</v>
      </c>
      <c r="C164" s="35"/>
      <c r="D164" s="44">
        <v>44415080</v>
      </c>
      <c r="E164" s="35"/>
      <c r="F164" s="45">
        <v>48184610</v>
      </c>
      <c r="G164" s="38"/>
      <c r="H164" s="35">
        <f t="shared" si="0"/>
        <v>-3769530</v>
      </c>
      <c r="I164" s="39"/>
      <c r="J164" s="40">
        <f t="shared" si="1"/>
        <v>-7.8230995332327066E-2</v>
      </c>
    </row>
    <row r="165" spans="1:11" s="64" customFormat="1" ht="18" customHeight="1">
      <c r="A165" s="42" t="s">
        <v>154</v>
      </c>
      <c r="B165" s="43">
        <v>4151072000</v>
      </c>
      <c r="C165" s="35"/>
      <c r="D165" s="44">
        <v>11651909</v>
      </c>
      <c r="E165" s="35"/>
      <c r="F165" s="45">
        <v>10093500</v>
      </c>
      <c r="G165" s="38"/>
      <c r="H165" s="35">
        <f t="shared" si="0"/>
        <v>1558409</v>
      </c>
      <c r="I165" s="39"/>
      <c r="J165" s="40">
        <f t="shared" si="1"/>
        <v>0.15439728538168129</v>
      </c>
    </row>
    <row r="166" spans="1:11" s="64" customFormat="1" ht="18" customHeight="1">
      <c r="A166" s="42" t="s">
        <v>155</v>
      </c>
      <c r="B166" s="43">
        <v>4151075000</v>
      </c>
      <c r="C166" s="35"/>
      <c r="D166" s="44">
        <v>60151216</v>
      </c>
      <c r="E166" s="35"/>
      <c r="F166" s="45">
        <v>66466833</v>
      </c>
      <c r="G166" s="38"/>
      <c r="H166" s="35">
        <f t="shared" si="0"/>
        <v>-6315617</v>
      </c>
      <c r="I166" s="39"/>
      <c r="J166" s="40">
        <f t="shared" si="1"/>
        <v>-9.5019075152866089E-2</v>
      </c>
    </row>
    <row r="167" spans="1:11" ht="18" customHeight="1">
      <c r="A167" s="42" t="s">
        <v>156</v>
      </c>
      <c r="B167" s="43">
        <v>4151078000</v>
      </c>
      <c r="C167" s="35"/>
      <c r="D167" s="44" t="s">
        <v>157</v>
      </c>
      <c r="E167" s="35"/>
      <c r="F167" s="45" t="s">
        <v>25</v>
      </c>
      <c r="G167" s="38"/>
      <c r="H167" s="35"/>
      <c r="I167" s="39"/>
      <c r="J167" s="50"/>
    </row>
    <row r="168" spans="1:11" ht="18" customHeight="1">
      <c r="A168" s="42" t="s">
        <v>158</v>
      </c>
      <c r="B168" s="43">
        <v>4151081000</v>
      </c>
      <c r="C168" s="35"/>
      <c r="D168" s="44">
        <v>365564053</v>
      </c>
      <c r="E168" s="35"/>
      <c r="F168" s="45">
        <v>239622751</v>
      </c>
      <c r="G168" s="38"/>
      <c r="H168" s="35">
        <f t="shared" si="0"/>
        <v>125941302</v>
      </c>
      <c r="I168" s="39"/>
      <c r="J168" s="40">
        <f>H168/F168</f>
        <v>0.52558157134253081</v>
      </c>
    </row>
    <row r="169" spans="1:11" s="32" customFormat="1" ht="18" customHeight="1">
      <c r="A169" s="42" t="s">
        <v>159</v>
      </c>
      <c r="B169" s="43"/>
      <c r="C169" s="35"/>
      <c r="D169" s="44">
        <v>0</v>
      </c>
      <c r="E169" s="35"/>
      <c r="F169" s="45">
        <v>0</v>
      </c>
      <c r="G169" s="38"/>
      <c r="H169" s="35">
        <f t="shared" si="0"/>
        <v>0</v>
      </c>
      <c r="I169" s="39"/>
      <c r="J169" s="40" t="e">
        <f>H169/F169</f>
        <v>#DIV/0!</v>
      </c>
    </row>
    <row r="170" spans="1:11" s="32" customFormat="1" ht="18" customHeight="1">
      <c r="A170" s="66" t="s">
        <v>160</v>
      </c>
      <c r="B170" s="67">
        <v>4240000000</v>
      </c>
      <c r="C170" s="68"/>
      <c r="D170" s="69">
        <f>D100-D101</f>
        <v>31799874417</v>
      </c>
      <c r="E170" s="70"/>
      <c r="F170" s="71">
        <v>46987947466</v>
      </c>
      <c r="G170" s="70"/>
      <c r="H170" s="72">
        <f t="shared" si="0"/>
        <v>-15188073049</v>
      </c>
      <c r="I170" s="73"/>
      <c r="J170" s="74">
        <f>H170/F170</f>
        <v>-0.32323337936797375</v>
      </c>
      <c r="K170" s="32" t="b">
        <v>1</v>
      </c>
    </row>
    <row r="171" spans="1:11" ht="18" customHeight="1">
      <c r="A171" s="66" t="s">
        <v>161</v>
      </c>
      <c r="B171" s="67">
        <v>4120000000</v>
      </c>
      <c r="C171" s="68"/>
      <c r="D171" s="69">
        <f>D172</f>
        <v>1505361</v>
      </c>
      <c r="E171" s="70"/>
      <c r="F171" s="71">
        <v>7842308</v>
      </c>
      <c r="G171" s="70"/>
      <c r="H171" s="72">
        <f t="shared" si="0"/>
        <v>-6336947</v>
      </c>
      <c r="I171" s="73"/>
      <c r="J171" s="74">
        <f>H171/F171</f>
        <v>-0.80804617722231775</v>
      </c>
      <c r="K171" s="41" t="b">
        <v>1</v>
      </c>
    </row>
    <row r="172" spans="1:11" ht="18" customHeight="1">
      <c r="A172" s="33" t="s">
        <v>162</v>
      </c>
      <c r="B172" s="43">
        <v>4120500000</v>
      </c>
      <c r="C172" s="51"/>
      <c r="D172" s="82">
        <f>SUM(D173:D179)</f>
        <v>1505361</v>
      </c>
      <c r="E172" s="35"/>
      <c r="F172" s="84">
        <v>7842308</v>
      </c>
      <c r="G172" s="38"/>
      <c r="H172" s="35">
        <f t="shared" si="0"/>
        <v>-6336947</v>
      </c>
      <c r="I172" s="39"/>
      <c r="J172" s="40">
        <f>H172/F172</f>
        <v>-0.80804617722231775</v>
      </c>
    </row>
    <row r="173" spans="1:11" ht="18" customHeight="1">
      <c r="A173" s="42" t="s">
        <v>163</v>
      </c>
      <c r="B173" s="101">
        <v>4120503000</v>
      </c>
      <c r="C173" s="51"/>
      <c r="D173" s="44"/>
      <c r="E173" s="35"/>
      <c r="F173" s="45"/>
      <c r="G173" s="38"/>
      <c r="H173" s="35"/>
      <c r="I173" s="39"/>
      <c r="J173" s="50"/>
    </row>
    <row r="174" spans="1:11" ht="18" customHeight="1">
      <c r="A174" s="42" t="s">
        <v>164</v>
      </c>
      <c r="B174" s="101">
        <v>4120506000</v>
      </c>
      <c r="C174" s="51"/>
      <c r="D174" s="44">
        <v>0</v>
      </c>
      <c r="E174" s="35"/>
      <c r="F174" s="45">
        <v>0</v>
      </c>
      <c r="G174" s="38"/>
      <c r="H174" s="35">
        <f t="shared" si="0"/>
        <v>0</v>
      </c>
      <c r="I174" s="39"/>
      <c r="J174" s="40" t="e">
        <f>H174/F174</f>
        <v>#DIV/0!</v>
      </c>
    </row>
    <row r="175" spans="1:11" s="64" customFormat="1" ht="18" customHeight="1">
      <c r="A175" s="42" t="s">
        <v>165</v>
      </c>
      <c r="B175" s="101">
        <v>4120509000</v>
      </c>
      <c r="C175" s="51"/>
      <c r="D175" s="44"/>
      <c r="E175" s="35"/>
      <c r="F175" s="45"/>
      <c r="G175" s="38"/>
      <c r="H175" s="35"/>
      <c r="I175" s="39"/>
      <c r="J175" s="50"/>
    </row>
    <row r="176" spans="1:11" ht="18" customHeight="1">
      <c r="A176" s="42" t="s">
        <v>166</v>
      </c>
      <c r="B176" s="43">
        <v>4120512000</v>
      </c>
      <c r="C176" s="51"/>
      <c r="D176" s="44"/>
      <c r="E176" s="35"/>
      <c r="F176" s="45"/>
      <c r="G176" s="38"/>
      <c r="H176" s="35"/>
      <c r="I176" s="39"/>
      <c r="J176" s="50"/>
    </row>
    <row r="177" spans="1:11" ht="18" customHeight="1">
      <c r="A177" s="42" t="s">
        <v>167</v>
      </c>
      <c r="B177" s="43">
        <v>4120515000</v>
      </c>
      <c r="C177" s="51"/>
      <c r="D177" s="44"/>
      <c r="E177" s="35"/>
      <c r="F177" s="45"/>
      <c r="G177" s="38"/>
      <c r="H177" s="35"/>
      <c r="I177" s="39"/>
      <c r="J177" s="50"/>
    </row>
    <row r="178" spans="1:11" ht="18" customHeight="1">
      <c r="A178" s="42" t="s">
        <v>168</v>
      </c>
      <c r="B178" s="43">
        <v>4120518000</v>
      </c>
      <c r="C178" s="51"/>
      <c r="D178" s="44"/>
      <c r="E178" s="35"/>
      <c r="F178" s="45"/>
      <c r="G178" s="38"/>
      <c r="H178" s="35"/>
      <c r="I178" s="39"/>
      <c r="J178" s="50"/>
    </row>
    <row r="179" spans="1:11" s="32" customFormat="1" ht="18" customHeight="1">
      <c r="A179" s="42" t="s">
        <v>169</v>
      </c>
      <c r="B179" s="43">
        <v>4120521000</v>
      </c>
      <c r="C179" s="51"/>
      <c r="D179" s="44">
        <v>1505361</v>
      </c>
      <c r="E179" s="35"/>
      <c r="F179" s="45">
        <v>7842308</v>
      </c>
      <c r="G179" s="38"/>
      <c r="H179" s="35">
        <f>D179-F179</f>
        <v>-6336947</v>
      </c>
      <c r="I179" s="39"/>
      <c r="J179" s="40">
        <f>H179/F179</f>
        <v>-0.80804617722231775</v>
      </c>
    </row>
    <row r="180" spans="1:11" ht="18" customHeight="1">
      <c r="A180" s="66" t="s">
        <v>170</v>
      </c>
      <c r="B180" s="67">
        <v>4180000000</v>
      </c>
      <c r="C180" s="68"/>
      <c r="D180" s="69">
        <f>D181</f>
        <v>8680652882</v>
      </c>
      <c r="E180" s="70"/>
      <c r="F180" s="71">
        <v>11560135610</v>
      </c>
      <c r="G180" s="70"/>
      <c r="H180" s="72">
        <f>D180-F180</f>
        <v>-2879482728</v>
      </c>
      <c r="I180" s="73"/>
      <c r="J180" s="74">
        <f>H180/F180</f>
        <v>-0.24908727934896605</v>
      </c>
      <c r="K180" s="41" t="b">
        <v>1</v>
      </c>
    </row>
    <row r="181" spans="1:11" ht="18" customHeight="1">
      <c r="A181" s="102" t="s">
        <v>171</v>
      </c>
      <c r="B181" s="103">
        <v>4180500000</v>
      </c>
      <c r="C181" s="104"/>
      <c r="D181" s="82">
        <f>SUM(D182:D193)</f>
        <v>8680652882</v>
      </c>
      <c r="E181" s="83"/>
      <c r="F181" s="84">
        <v>11560135610</v>
      </c>
      <c r="G181" s="38"/>
      <c r="H181" s="35">
        <f>D181-F181</f>
        <v>-2879482728</v>
      </c>
      <c r="I181" s="39"/>
      <c r="J181" s="40">
        <f>H181/F181</f>
        <v>-0.24908727934896605</v>
      </c>
    </row>
    <row r="182" spans="1:11" ht="18" customHeight="1">
      <c r="A182" s="105" t="s">
        <v>172</v>
      </c>
      <c r="B182" s="106">
        <v>4180503000</v>
      </c>
      <c r="C182" s="107"/>
      <c r="D182" s="108"/>
      <c r="E182" s="109"/>
      <c r="F182" s="110"/>
      <c r="G182" s="38"/>
      <c r="H182" s="35"/>
      <c r="I182" s="39"/>
      <c r="J182" s="50"/>
    </row>
    <row r="183" spans="1:11" ht="18" customHeight="1">
      <c r="A183" s="42" t="s">
        <v>173</v>
      </c>
      <c r="B183" s="43">
        <v>4180506000</v>
      </c>
      <c r="C183" s="51"/>
      <c r="D183" s="47"/>
      <c r="E183" s="48"/>
      <c r="F183" s="77"/>
      <c r="G183" s="38"/>
      <c r="H183" s="35"/>
      <c r="I183" s="39"/>
      <c r="J183" s="50"/>
    </row>
    <row r="184" spans="1:11" s="76" customFormat="1" ht="18" customHeight="1">
      <c r="A184" s="53" t="s">
        <v>174</v>
      </c>
      <c r="B184" s="54">
        <v>4180509000</v>
      </c>
      <c r="C184" s="56"/>
      <c r="D184" s="56"/>
      <c r="E184" s="111"/>
      <c r="F184" s="112"/>
      <c r="G184" s="59"/>
      <c r="H184" s="60"/>
      <c r="I184" s="61"/>
      <c r="J184" s="62"/>
    </row>
    <row r="185" spans="1:11" ht="18.600000000000001" customHeight="1">
      <c r="A185" s="42" t="s">
        <v>175</v>
      </c>
      <c r="B185" s="43">
        <v>4180512000</v>
      </c>
      <c r="C185" s="51"/>
      <c r="D185" s="44">
        <f>SUM(C186:C189)</f>
        <v>192662051</v>
      </c>
      <c r="E185" s="35"/>
      <c r="F185" s="45">
        <v>183392853</v>
      </c>
      <c r="G185" s="38"/>
      <c r="H185" s="35">
        <f>D185-F185</f>
        <v>9269198</v>
      </c>
      <c r="I185" s="39"/>
      <c r="J185" s="40">
        <f>H185/F185</f>
        <v>5.0542852943129685E-2</v>
      </c>
    </row>
    <row r="186" spans="1:11" ht="18.600000000000001" customHeight="1">
      <c r="A186" s="42" t="s">
        <v>176</v>
      </c>
      <c r="B186" s="43">
        <v>4180512040</v>
      </c>
      <c r="C186" s="51"/>
      <c r="D186" s="47"/>
      <c r="E186" s="48"/>
      <c r="F186" s="77"/>
      <c r="G186" s="38"/>
      <c r="H186" s="35"/>
      <c r="I186" s="39"/>
      <c r="J186" s="50"/>
    </row>
    <row r="187" spans="1:11" ht="18.600000000000001" customHeight="1">
      <c r="A187" s="96" t="s">
        <v>177</v>
      </c>
      <c r="B187" s="98">
        <v>4180512080</v>
      </c>
      <c r="C187" s="44">
        <v>192662051</v>
      </c>
      <c r="D187" s="35" t="s">
        <v>157</v>
      </c>
      <c r="E187" s="44">
        <v>183392853</v>
      </c>
      <c r="F187" s="113" t="s">
        <v>25</v>
      </c>
      <c r="G187" s="38">
        <f>C187-E187</f>
        <v>9269198</v>
      </c>
      <c r="H187" s="35"/>
      <c r="I187" s="39">
        <f>G187/E187</f>
        <v>5.0542852943129685E-2</v>
      </c>
      <c r="J187" s="50"/>
    </row>
    <row r="188" spans="1:11" ht="18.600000000000001" customHeight="1">
      <c r="A188" s="96" t="s">
        <v>178</v>
      </c>
      <c r="B188" s="98"/>
      <c r="C188" s="114"/>
      <c r="D188" s="115"/>
      <c r="E188" s="48"/>
      <c r="F188" s="77"/>
      <c r="G188" s="38"/>
      <c r="H188" s="35"/>
      <c r="I188" s="39"/>
      <c r="J188" s="50"/>
    </row>
    <row r="189" spans="1:11" ht="18.600000000000001" customHeight="1">
      <c r="A189" s="96" t="s">
        <v>179</v>
      </c>
      <c r="B189" s="98">
        <v>4180512120</v>
      </c>
      <c r="C189" s="114"/>
      <c r="D189" s="115"/>
      <c r="E189" s="48"/>
      <c r="F189" s="77"/>
      <c r="G189" s="38"/>
      <c r="H189" s="35"/>
      <c r="I189" s="39"/>
      <c r="J189" s="50"/>
    </row>
    <row r="190" spans="1:11" ht="18.600000000000001" customHeight="1">
      <c r="A190" s="96" t="s">
        <v>180</v>
      </c>
      <c r="B190" s="98">
        <v>4180515000</v>
      </c>
      <c r="C190" s="115"/>
      <c r="D190" s="44">
        <v>190636831</v>
      </c>
      <c r="E190" s="35"/>
      <c r="F190" s="45">
        <v>187579102</v>
      </c>
      <c r="G190" s="38"/>
      <c r="H190" s="35">
        <f>D190-F190</f>
        <v>3057729</v>
      </c>
      <c r="I190" s="39"/>
      <c r="J190" s="40">
        <f>H190/F190</f>
        <v>1.6301010972960089E-2</v>
      </c>
    </row>
    <row r="191" spans="1:11" ht="18.600000000000001" customHeight="1">
      <c r="A191" s="96" t="s">
        <v>181</v>
      </c>
      <c r="B191" s="98">
        <v>4180518000</v>
      </c>
      <c r="C191" s="114"/>
      <c r="D191" s="115" t="s">
        <v>157</v>
      </c>
      <c r="E191" s="48"/>
      <c r="F191" s="77" t="s">
        <v>25</v>
      </c>
      <c r="G191" s="38"/>
      <c r="H191" s="35"/>
      <c r="I191" s="39"/>
      <c r="J191" s="50"/>
    </row>
    <row r="192" spans="1:11" ht="18.600000000000001" customHeight="1">
      <c r="A192" s="42" t="s">
        <v>182</v>
      </c>
      <c r="B192" s="43">
        <v>4180521000</v>
      </c>
      <c r="C192" s="51"/>
      <c r="D192" s="47" t="s">
        <v>157</v>
      </c>
      <c r="E192" s="48"/>
      <c r="F192" s="77" t="s">
        <v>25</v>
      </c>
      <c r="G192" s="38"/>
      <c r="H192" s="35"/>
      <c r="I192" s="39"/>
      <c r="J192" s="50"/>
    </row>
    <row r="193" spans="1:12" s="63" customFormat="1" ht="18.600000000000001" customHeight="1">
      <c r="A193" s="42" t="s">
        <v>183</v>
      </c>
      <c r="B193" s="43">
        <v>4180524000</v>
      </c>
      <c r="C193" s="51"/>
      <c r="D193" s="44">
        <v>8297354000</v>
      </c>
      <c r="E193" s="35"/>
      <c r="F193" s="45">
        <v>11189163655</v>
      </c>
      <c r="G193" s="38"/>
      <c r="H193" s="35">
        <f>D193-F193</f>
        <v>-2891809655</v>
      </c>
      <c r="I193" s="39"/>
      <c r="J193" s="40">
        <f>H193/F193</f>
        <v>-0.25844734639373723</v>
      </c>
    </row>
    <row r="194" spans="1:12" ht="18.600000000000001" customHeight="1">
      <c r="A194" s="66" t="s">
        <v>184</v>
      </c>
      <c r="B194" s="67">
        <v>4210000000</v>
      </c>
      <c r="C194" s="116"/>
      <c r="D194" s="69">
        <f>D195-D209</f>
        <v>1389448660</v>
      </c>
      <c r="E194" s="70"/>
      <c r="F194" s="71">
        <v>1074457487</v>
      </c>
      <c r="G194" s="70"/>
      <c r="H194" s="72">
        <f>D194-F194</f>
        <v>314991173</v>
      </c>
      <c r="I194" s="73"/>
      <c r="J194" s="74">
        <f>H194/F194</f>
        <v>0.29316299324181638</v>
      </c>
      <c r="K194" s="41" t="b">
        <v>1</v>
      </c>
    </row>
    <row r="195" spans="1:12" ht="18.600000000000001" customHeight="1">
      <c r="A195" s="33" t="s">
        <v>185</v>
      </c>
      <c r="B195" s="43">
        <v>4210500000</v>
      </c>
      <c r="C195" s="51"/>
      <c r="D195" s="82">
        <f>SUM(D196:D208)</f>
        <v>2654701429</v>
      </c>
      <c r="E195" s="35"/>
      <c r="F195" s="84">
        <v>1566412424</v>
      </c>
      <c r="G195" s="38"/>
      <c r="H195" s="35">
        <f>D195-F195</f>
        <v>1088289005</v>
      </c>
      <c r="I195" s="39"/>
      <c r="J195" s="40">
        <f>H195/F195</f>
        <v>0.69476530467048947</v>
      </c>
    </row>
    <row r="196" spans="1:12" ht="18.600000000000001" customHeight="1">
      <c r="A196" s="42" t="s">
        <v>186</v>
      </c>
      <c r="B196" s="43">
        <v>4210503000</v>
      </c>
      <c r="C196" s="51"/>
      <c r="D196" s="44">
        <v>23956318</v>
      </c>
      <c r="E196" s="35"/>
      <c r="F196" s="45">
        <v>45518454</v>
      </c>
      <c r="G196" s="38"/>
      <c r="H196" s="35">
        <f>D196-F196</f>
        <v>-21562136</v>
      </c>
      <c r="I196" s="39"/>
      <c r="J196" s="40">
        <f>H196/F196</f>
        <v>-0.47370097411480627</v>
      </c>
    </row>
    <row r="197" spans="1:12" ht="18.600000000000001" customHeight="1">
      <c r="A197" s="42" t="s">
        <v>187</v>
      </c>
      <c r="B197" s="43">
        <v>4210506000</v>
      </c>
      <c r="C197" s="51"/>
      <c r="D197" s="44"/>
      <c r="E197" s="35"/>
      <c r="F197" s="45"/>
      <c r="G197" s="38"/>
      <c r="H197" s="35">
        <f>D197-F197</f>
        <v>0</v>
      </c>
      <c r="I197" s="39"/>
      <c r="J197" s="40" t="e">
        <f>H197/F197</f>
        <v>#DIV/0!</v>
      </c>
    </row>
    <row r="198" spans="1:12" ht="18.600000000000001" customHeight="1">
      <c r="A198" s="42" t="s">
        <v>188</v>
      </c>
      <c r="B198" s="43">
        <v>4210509000</v>
      </c>
      <c r="C198" s="46"/>
      <c r="D198" s="44"/>
      <c r="E198" s="35"/>
      <c r="F198" s="45"/>
      <c r="G198" s="38"/>
      <c r="H198" s="35"/>
      <c r="I198" s="39"/>
      <c r="J198" s="50"/>
    </row>
    <row r="199" spans="1:12" ht="18.600000000000001" customHeight="1">
      <c r="A199" s="42" t="s">
        <v>189</v>
      </c>
      <c r="B199" s="43">
        <v>4210512000</v>
      </c>
      <c r="C199" s="46"/>
      <c r="D199" s="44"/>
      <c r="E199" s="35"/>
      <c r="F199" s="45"/>
      <c r="G199" s="38"/>
      <c r="H199" s="35"/>
      <c r="I199" s="39"/>
      <c r="J199" s="50"/>
    </row>
    <row r="200" spans="1:12" ht="18.600000000000001" customHeight="1">
      <c r="A200" s="42" t="s">
        <v>190</v>
      </c>
      <c r="B200" s="43">
        <v>4210515000</v>
      </c>
      <c r="C200" s="46"/>
      <c r="D200" s="44">
        <v>656500000</v>
      </c>
      <c r="E200" s="35"/>
      <c r="F200" s="45"/>
      <c r="G200" s="38"/>
      <c r="H200" s="35"/>
      <c r="I200" s="39"/>
      <c r="J200" s="50"/>
    </row>
    <row r="201" spans="1:12" ht="18.600000000000001" customHeight="1">
      <c r="A201" s="42" t="s">
        <v>191</v>
      </c>
      <c r="B201" s="43">
        <v>4210518000</v>
      </c>
      <c r="C201" s="46"/>
      <c r="D201" s="44" t="s">
        <v>192</v>
      </c>
      <c r="E201" s="35"/>
      <c r="F201" s="45" t="s">
        <v>25</v>
      </c>
      <c r="G201" s="38"/>
      <c r="H201" s="35"/>
      <c r="I201" s="39"/>
      <c r="J201" s="50"/>
    </row>
    <row r="202" spans="1:12" ht="18.600000000000001" customHeight="1">
      <c r="A202" s="42" t="s">
        <v>193</v>
      </c>
      <c r="B202" s="43">
        <v>4210521000</v>
      </c>
      <c r="C202" s="46"/>
      <c r="D202" s="44">
        <v>351594045</v>
      </c>
      <c r="E202" s="35"/>
      <c r="F202" s="45">
        <v>660628370</v>
      </c>
      <c r="G202" s="38"/>
      <c r="H202" s="35">
        <f>D202-F202</f>
        <v>-309034325</v>
      </c>
      <c r="I202" s="39"/>
      <c r="J202" s="40">
        <f>H202/F202</f>
        <v>-0.46778845570922123</v>
      </c>
      <c r="L202" s="117"/>
    </row>
    <row r="203" spans="1:12" ht="18.600000000000001" customHeight="1">
      <c r="A203" s="42" t="s">
        <v>194</v>
      </c>
      <c r="B203" s="43">
        <v>4210524000</v>
      </c>
      <c r="C203" s="46"/>
      <c r="D203" s="44">
        <v>761704722</v>
      </c>
      <c r="E203" s="35"/>
      <c r="F203" s="45">
        <v>243913860</v>
      </c>
      <c r="G203" s="38"/>
      <c r="H203" s="35">
        <f>D203-F203</f>
        <v>517790862</v>
      </c>
      <c r="I203" s="39"/>
      <c r="J203" s="40">
        <f>H203/F203</f>
        <v>2.1228431299475972</v>
      </c>
    </row>
    <row r="204" spans="1:12" s="76" customFormat="1" ht="18.600000000000001" customHeight="1">
      <c r="A204" s="53" t="s">
        <v>195</v>
      </c>
      <c r="B204" s="54">
        <v>4210527000</v>
      </c>
      <c r="C204" s="118" t="s">
        <v>192</v>
      </c>
      <c r="D204" s="36" t="s">
        <v>196</v>
      </c>
      <c r="E204" s="60" t="s">
        <v>25</v>
      </c>
      <c r="F204" s="37" t="s">
        <v>25</v>
      </c>
      <c r="G204" s="59"/>
      <c r="H204" s="60"/>
      <c r="I204" s="61"/>
      <c r="J204" s="62"/>
    </row>
    <row r="205" spans="1:12" ht="18" customHeight="1">
      <c r="A205" s="42" t="s">
        <v>197</v>
      </c>
      <c r="B205" s="43">
        <v>4210530000</v>
      </c>
      <c r="C205" s="35"/>
      <c r="D205" s="44">
        <f>SUM(C206:C208)</f>
        <v>860946344</v>
      </c>
      <c r="E205" s="35"/>
      <c r="F205" s="45">
        <v>616351740</v>
      </c>
      <c r="G205" s="38"/>
      <c r="H205" s="35">
        <f>D205-F205</f>
        <v>244594604</v>
      </c>
      <c r="I205" s="39"/>
      <c r="J205" s="40">
        <f>H205/F205</f>
        <v>0.39684256265748513</v>
      </c>
    </row>
    <row r="206" spans="1:12" ht="18" customHeight="1">
      <c r="A206" s="42" t="s">
        <v>198</v>
      </c>
      <c r="B206" s="43">
        <v>4210530040</v>
      </c>
      <c r="C206" s="35">
        <v>860946344</v>
      </c>
      <c r="D206" s="44"/>
      <c r="E206" s="35">
        <v>616010520</v>
      </c>
      <c r="F206" s="45"/>
      <c r="G206" s="38">
        <f>C206-E206</f>
        <v>244935824</v>
      </c>
      <c r="H206" s="35"/>
      <c r="I206" s="39">
        <f>G206/E206</f>
        <v>0.39761630044889495</v>
      </c>
      <c r="J206" s="50"/>
    </row>
    <row r="207" spans="1:12" s="64" customFormat="1" ht="18" customHeight="1">
      <c r="A207" s="42" t="s">
        <v>199</v>
      </c>
      <c r="B207" s="43">
        <v>4210530080</v>
      </c>
      <c r="C207" s="35">
        <v>0</v>
      </c>
      <c r="D207" s="44"/>
      <c r="E207" s="35">
        <v>0</v>
      </c>
      <c r="F207" s="45"/>
      <c r="G207" s="38">
        <f>C207-E207</f>
        <v>0</v>
      </c>
      <c r="H207" s="35"/>
      <c r="I207" s="39" t="e">
        <f>G207/E207</f>
        <v>#DIV/0!</v>
      </c>
      <c r="J207" s="50"/>
    </row>
    <row r="208" spans="1:12" s="32" customFormat="1" ht="18" customHeight="1">
      <c r="A208" s="42" t="s">
        <v>200</v>
      </c>
      <c r="B208" s="43">
        <v>4210530120</v>
      </c>
      <c r="C208" s="35">
        <v>0</v>
      </c>
      <c r="D208" s="44"/>
      <c r="E208" s="35">
        <v>341220</v>
      </c>
      <c r="F208" s="45"/>
      <c r="G208" s="38">
        <f>C208-E208</f>
        <v>-341220</v>
      </c>
      <c r="H208" s="35"/>
      <c r="I208" s="39">
        <f>G208/E208</f>
        <v>-1</v>
      </c>
      <c r="J208" s="50"/>
      <c r="L208" s="119"/>
    </row>
    <row r="209" spans="1:10" ht="18" customHeight="1">
      <c r="A209" s="33" t="s">
        <v>201</v>
      </c>
      <c r="B209" s="34">
        <v>4211000000</v>
      </c>
      <c r="C209" s="51"/>
      <c r="D209" s="120">
        <f>SUM(D210:D225)</f>
        <v>1265252769</v>
      </c>
      <c r="E209" s="35"/>
      <c r="F209" s="37">
        <v>491954937</v>
      </c>
      <c r="G209" s="38"/>
      <c r="H209" s="35">
        <f t="shared" ref="H209:H217" si="2">D209-F209</f>
        <v>773297832</v>
      </c>
      <c r="I209" s="39"/>
      <c r="J209" s="40">
        <f>H209/F209</f>
        <v>1.5718875324550305</v>
      </c>
    </row>
    <row r="210" spans="1:10" ht="18" customHeight="1">
      <c r="A210" s="42" t="s">
        <v>202</v>
      </c>
      <c r="B210" s="43">
        <v>4211003000</v>
      </c>
      <c r="C210" s="35"/>
      <c r="D210" s="44">
        <v>13222259</v>
      </c>
      <c r="E210" s="35"/>
      <c r="F210" s="45">
        <v>77560186</v>
      </c>
      <c r="G210" s="38"/>
      <c r="H210" s="35">
        <f t="shared" si="2"/>
        <v>-64337927</v>
      </c>
      <c r="I210" s="39"/>
      <c r="J210" s="40">
        <f>H210/F210</f>
        <v>-0.82952259810207263</v>
      </c>
    </row>
    <row r="211" spans="1:10" ht="18" customHeight="1">
      <c r="A211" s="42" t="s">
        <v>203</v>
      </c>
      <c r="B211" s="43">
        <v>4211006000</v>
      </c>
      <c r="C211" s="35"/>
      <c r="D211" s="44">
        <v>0</v>
      </c>
      <c r="E211" s="35"/>
      <c r="F211" s="45">
        <v>1000</v>
      </c>
      <c r="G211" s="38"/>
      <c r="H211" s="35">
        <f t="shared" si="2"/>
        <v>-1000</v>
      </c>
      <c r="I211" s="39"/>
      <c r="J211" s="40">
        <f>H211/F211</f>
        <v>-1</v>
      </c>
    </row>
    <row r="212" spans="1:10" ht="18" customHeight="1">
      <c r="A212" s="42" t="s">
        <v>204</v>
      </c>
      <c r="B212" s="43">
        <v>4211009000</v>
      </c>
      <c r="C212" s="35"/>
      <c r="D212" s="44"/>
      <c r="E212" s="35"/>
      <c r="F212" s="45"/>
      <c r="G212" s="38"/>
      <c r="H212" s="35"/>
      <c r="I212" s="39"/>
      <c r="J212" s="50"/>
    </row>
    <row r="213" spans="1:10" ht="18" customHeight="1">
      <c r="A213" s="42" t="s">
        <v>205</v>
      </c>
      <c r="B213" s="43">
        <v>4211012000</v>
      </c>
      <c r="C213" s="35"/>
      <c r="D213" s="44"/>
      <c r="E213" s="35"/>
      <c r="F213" s="45"/>
      <c r="G213" s="38"/>
      <c r="H213" s="35"/>
      <c r="I213" s="39"/>
      <c r="J213" s="50"/>
    </row>
    <row r="214" spans="1:10" ht="18" customHeight="1">
      <c r="A214" s="42" t="s">
        <v>206</v>
      </c>
      <c r="B214" s="43">
        <v>4211015000</v>
      </c>
      <c r="C214" s="35"/>
      <c r="D214" s="44">
        <v>1044000000</v>
      </c>
      <c r="E214" s="35"/>
      <c r="F214" s="45">
        <v>0</v>
      </c>
      <c r="G214" s="38"/>
      <c r="H214" s="35">
        <f t="shared" si="2"/>
        <v>1044000000</v>
      </c>
      <c r="I214" s="39"/>
      <c r="J214" s="40" t="e">
        <f>H214/F214</f>
        <v>#DIV/0!</v>
      </c>
    </row>
    <row r="215" spans="1:10" ht="18" customHeight="1">
      <c r="A215" s="42" t="s">
        <v>207</v>
      </c>
      <c r="B215" s="43">
        <v>4211018000</v>
      </c>
      <c r="C215" s="35"/>
      <c r="D215" s="44"/>
      <c r="E215" s="35"/>
      <c r="F215" s="45"/>
      <c r="G215" s="38"/>
      <c r="H215" s="35"/>
      <c r="I215" s="39"/>
      <c r="J215" s="50"/>
    </row>
    <row r="216" spans="1:10" ht="18" customHeight="1">
      <c r="A216" s="42" t="s">
        <v>208</v>
      </c>
      <c r="B216" s="43">
        <v>4211021000</v>
      </c>
      <c r="C216" s="35"/>
      <c r="D216" s="44">
        <v>80294147</v>
      </c>
      <c r="E216" s="35"/>
      <c r="F216" s="45">
        <v>125379542</v>
      </c>
      <c r="G216" s="38"/>
      <c r="H216" s="35">
        <f t="shared" si="2"/>
        <v>-45085395</v>
      </c>
      <c r="I216" s="39"/>
      <c r="J216" s="40">
        <f>H216/F216</f>
        <v>-0.35959131993000898</v>
      </c>
    </row>
    <row r="217" spans="1:10" ht="18" customHeight="1">
      <c r="A217" s="42" t="s">
        <v>209</v>
      </c>
      <c r="B217" s="43">
        <v>4211024000</v>
      </c>
      <c r="C217" s="35"/>
      <c r="D217" s="44">
        <v>60784103</v>
      </c>
      <c r="E217" s="35"/>
      <c r="F217" s="45">
        <v>180391185</v>
      </c>
      <c r="G217" s="38"/>
      <c r="H217" s="35">
        <f t="shared" si="2"/>
        <v>-119607082</v>
      </c>
      <c r="I217" s="39"/>
      <c r="J217" s="40">
        <f>H217/F217</f>
        <v>-0.6630428310562958</v>
      </c>
    </row>
    <row r="218" spans="1:10" ht="18" customHeight="1">
      <c r="A218" s="121" t="s">
        <v>210</v>
      </c>
      <c r="B218" s="43">
        <v>4211027000</v>
      </c>
      <c r="C218" s="35"/>
      <c r="D218" s="44" t="s">
        <v>211</v>
      </c>
      <c r="E218" s="35"/>
      <c r="F218" s="45" t="s">
        <v>25</v>
      </c>
      <c r="G218" s="38"/>
      <c r="H218" s="35"/>
      <c r="I218" s="39"/>
      <c r="J218" s="50"/>
    </row>
    <row r="219" spans="1:10" ht="18" customHeight="1">
      <c r="A219" s="121" t="s">
        <v>56</v>
      </c>
      <c r="B219" s="43">
        <v>4211027040</v>
      </c>
      <c r="C219" s="35"/>
      <c r="D219" s="44"/>
      <c r="E219" s="35"/>
      <c r="F219" s="45"/>
      <c r="G219" s="38"/>
      <c r="H219" s="35"/>
      <c r="I219" s="39"/>
      <c r="J219" s="50"/>
    </row>
    <row r="220" spans="1:10" s="64" customFormat="1" ht="18" customHeight="1">
      <c r="A220" s="121" t="s">
        <v>57</v>
      </c>
      <c r="B220" s="43">
        <v>4211027080</v>
      </c>
      <c r="C220" s="35"/>
      <c r="D220" s="44"/>
      <c r="E220" s="35"/>
      <c r="F220" s="45"/>
      <c r="G220" s="38"/>
      <c r="H220" s="35"/>
      <c r="I220" s="39"/>
      <c r="J220" s="50"/>
    </row>
    <row r="221" spans="1:10" s="64" customFormat="1" ht="18" customHeight="1">
      <c r="A221" s="121" t="s">
        <v>212</v>
      </c>
      <c r="B221" s="43">
        <v>4211027120</v>
      </c>
      <c r="C221" s="35"/>
      <c r="D221" s="44"/>
      <c r="E221" s="35"/>
      <c r="F221" s="45"/>
      <c r="G221" s="38"/>
      <c r="H221" s="35"/>
      <c r="I221" s="39"/>
      <c r="J221" s="50"/>
    </row>
    <row r="222" spans="1:10" ht="18" customHeight="1">
      <c r="A222" s="121" t="s">
        <v>213</v>
      </c>
      <c r="B222" s="43">
        <v>4211027160</v>
      </c>
      <c r="C222" s="35"/>
      <c r="D222" s="44"/>
      <c r="E222" s="35"/>
      <c r="F222" s="45"/>
      <c r="G222" s="38"/>
      <c r="H222" s="35"/>
      <c r="I222" s="39"/>
      <c r="J222" s="50"/>
    </row>
    <row r="223" spans="1:10" ht="18" customHeight="1">
      <c r="A223" s="42" t="s">
        <v>214</v>
      </c>
      <c r="B223" s="43">
        <v>4211030000</v>
      </c>
      <c r="C223" s="35"/>
      <c r="D223" s="44">
        <f>SUM(C224:C225)</f>
        <v>66952260</v>
      </c>
      <c r="E223" s="35"/>
      <c r="F223" s="45">
        <v>108623024</v>
      </c>
      <c r="G223" s="38"/>
      <c r="H223" s="35">
        <f>D223-F223</f>
        <v>-41670764</v>
      </c>
      <c r="I223" s="39"/>
      <c r="J223" s="40">
        <f>H223/F223</f>
        <v>-0.38362736062291913</v>
      </c>
    </row>
    <row r="224" spans="1:10" ht="18" customHeight="1">
      <c r="A224" s="42" t="s">
        <v>215</v>
      </c>
      <c r="B224" s="43">
        <v>4211030040</v>
      </c>
      <c r="C224" s="35">
        <v>66952260</v>
      </c>
      <c r="D224" s="44"/>
      <c r="E224" s="35">
        <v>109648847</v>
      </c>
      <c r="F224" s="45"/>
      <c r="G224" s="38">
        <f>C224-E224</f>
        <v>-42696587</v>
      </c>
      <c r="H224" s="35"/>
      <c r="I224" s="39">
        <f>G224/E224</f>
        <v>-0.38939385290572187</v>
      </c>
      <c r="J224" s="50"/>
    </row>
    <row r="225" spans="1:10" s="63" customFormat="1" ht="18" customHeight="1">
      <c r="A225" s="53" t="s">
        <v>216</v>
      </c>
      <c r="B225" s="54">
        <v>4211030080</v>
      </c>
      <c r="C225" s="60">
        <v>0</v>
      </c>
      <c r="D225" s="36"/>
      <c r="E225" s="60">
        <v>-1025823</v>
      </c>
      <c r="F225" s="37"/>
      <c r="G225" s="59">
        <f>C225-E225</f>
        <v>1025823</v>
      </c>
      <c r="H225" s="60"/>
      <c r="I225" s="61">
        <f>G225/E225</f>
        <v>-1</v>
      </c>
      <c r="J225" s="62"/>
    </row>
    <row r="226" spans="1:10" s="75" customFormat="1" ht="18.600000000000001" customHeight="1">
      <c r="A226" s="24" t="s">
        <v>217</v>
      </c>
      <c r="B226" s="25">
        <v>4270000000</v>
      </c>
      <c r="C226" s="122"/>
      <c r="D226" s="27">
        <f>D227</f>
        <v>7864114150</v>
      </c>
      <c r="E226" s="28"/>
      <c r="F226" s="29">
        <v>7018532675</v>
      </c>
      <c r="G226" s="28"/>
      <c r="H226" s="123">
        <f>D226-F226</f>
        <v>845581475</v>
      </c>
      <c r="I226" s="124"/>
      <c r="J226" s="31">
        <f>H226/F226</f>
        <v>0.12047838403772908</v>
      </c>
    </row>
    <row r="227" spans="1:10" ht="18.600000000000001" customHeight="1">
      <c r="A227" s="33" t="s">
        <v>218</v>
      </c>
      <c r="B227" s="34">
        <v>4270500000</v>
      </c>
      <c r="C227" s="51"/>
      <c r="D227" s="82">
        <f>SUM(D228:D236)</f>
        <v>7864114150</v>
      </c>
      <c r="E227" s="35"/>
      <c r="F227" s="84">
        <v>7018532675</v>
      </c>
      <c r="G227" s="38"/>
      <c r="H227" s="35">
        <f>D227-F227</f>
        <v>845581475</v>
      </c>
      <c r="I227" s="39"/>
      <c r="J227" s="40">
        <f>H227/F227</f>
        <v>0.12047838403772908</v>
      </c>
    </row>
    <row r="228" spans="1:10" ht="18.600000000000001" customHeight="1">
      <c r="A228" s="42" t="s">
        <v>219</v>
      </c>
      <c r="B228" s="43">
        <v>4270503000</v>
      </c>
      <c r="C228" s="35"/>
      <c r="D228" s="44">
        <f>SUM(C229:C231)</f>
        <v>7668734787</v>
      </c>
      <c r="E228" s="35"/>
      <c r="F228" s="45">
        <v>6866617447</v>
      </c>
      <c r="G228" s="38"/>
      <c r="H228" s="35">
        <f>D228-F228</f>
        <v>802117340</v>
      </c>
      <c r="I228" s="39"/>
      <c r="J228" s="40">
        <f>H228/F228</f>
        <v>0.11681404216721614</v>
      </c>
    </row>
    <row r="229" spans="1:10" ht="18.600000000000001" customHeight="1">
      <c r="A229" s="96" t="s">
        <v>220</v>
      </c>
      <c r="B229" s="98">
        <v>4270503040</v>
      </c>
      <c r="C229" s="35">
        <v>7668734787</v>
      </c>
      <c r="D229" s="44"/>
      <c r="E229" s="35">
        <v>6785469314</v>
      </c>
      <c r="F229" s="45"/>
      <c r="G229" s="38">
        <f>C229-E229</f>
        <v>883265473</v>
      </c>
      <c r="H229" s="35"/>
      <c r="I229" s="39">
        <f>G229/E229</f>
        <v>0.13017013741077837</v>
      </c>
      <c r="J229" s="50"/>
    </row>
    <row r="230" spans="1:10" ht="18.600000000000001" customHeight="1">
      <c r="A230" s="96" t="s">
        <v>221</v>
      </c>
      <c r="B230" s="98">
        <v>4270503080</v>
      </c>
      <c r="C230" s="35">
        <v>0</v>
      </c>
      <c r="D230" s="44"/>
      <c r="E230" s="35">
        <v>81148133</v>
      </c>
      <c r="F230" s="45"/>
      <c r="G230" s="38">
        <f>C230-E230</f>
        <v>-81148133</v>
      </c>
      <c r="H230" s="35"/>
      <c r="I230" s="39">
        <f>G230/E230</f>
        <v>-1</v>
      </c>
      <c r="J230" s="50"/>
    </row>
    <row r="231" spans="1:10" ht="18.600000000000001" customHeight="1">
      <c r="A231" s="96" t="s">
        <v>222</v>
      </c>
      <c r="B231" s="98">
        <v>4270503120</v>
      </c>
      <c r="C231" s="35"/>
      <c r="D231" s="44"/>
      <c r="E231" s="35"/>
      <c r="F231" s="45"/>
      <c r="G231" s="38"/>
      <c r="H231" s="35"/>
      <c r="I231" s="39"/>
      <c r="J231" s="50"/>
    </row>
    <row r="232" spans="1:10" ht="18.600000000000001" customHeight="1">
      <c r="A232" s="96" t="s">
        <v>223</v>
      </c>
      <c r="B232" s="99">
        <v>4270506000</v>
      </c>
      <c r="C232" s="35"/>
      <c r="D232" s="44"/>
      <c r="E232" s="35"/>
      <c r="F232" s="45"/>
      <c r="G232" s="38"/>
      <c r="H232" s="35"/>
      <c r="I232" s="39"/>
      <c r="J232" s="50"/>
    </row>
    <row r="233" spans="1:10" s="64" customFormat="1" ht="18.600000000000001" customHeight="1">
      <c r="A233" s="42" t="s">
        <v>224</v>
      </c>
      <c r="B233" s="43">
        <v>4270509000</v>
      </c>
      <c r="C233" s="35"/>
      <c r="D233" s="44">
        <v>119555355</v>
      </c>
      <c r="E233" s="35"/>
      <c r="F233" s="45">
        <v>151915228</v>
      </c>
      <c r="G233" s="38"/>
      <c r="H233" s="35">
        <f>D233-F233</f>
        <v>-32359873</v>
      </c>
      <c r="I233" s="39"/>
      <c r="J233" s="40">
        <f>H233/F233</f>
        <v>-0.21301270074123183</v>
      </c>
    </row>
    <row r="234" spans="1:10" ht="18.600000000000001" customHeight="1">
      <c r="A234" s="42" t="s">
        <v>225</v>
      </c>
      <c r="B234" s="43">
        <v>4270512000</v>
      </c>
      <c r="C234" s="35"/>
      <c r="D234" s="44">
        <v>75824008</v>
      </c>
      <c r="E234" s="35"/>
      <c r="F234" s="45">
        <v>0</v>
      </c>
      <c r="G234" s="38"/>
      <c r="H234" s="35">
        <f>D234-F234</f>
        <v>75824008</v>
      </c>
      <c r="I234" s="39"/>
      <c r="J234" s="40" t="e">
        <f>H234/F234</f>
        <v>#DIV/0!</v>
      </c>
    </row>
    <row r="235" spans="1:10" ht="18.600000000000001" customHeight="1">
      <c r="A235" s="42" t="s">
        <v>226</v>
      </c>
      <c r="B235" s="43">
        <v>4270515000</v>
      </c>
      <c r="C235" s="35"/>
      <c r="D235" s="44" t="s">
        <v>24</v>
      </c>
      <c r="E235" s="35"/>
      <c r="F235" s="45" t="s">
        <v>25</v>
      </c>
      <c r="G235" s="38"/>
      <c r="H235" s="35"/>
      <c r="I235" s="39"/>
      <c r="J235" s="50"/>
    </row>
    <row r="236" spans="1:10" s="32" customFormat="1" ht="18.600000000000001" customHeight="1">
      <c r="A236" s="42" t="s">
        <v>227</v>
      </c>
      <c r="B236" s="43">
        <v>4270518000</v>
      </c>
      <c r="C236" s="35"/>
      <c r="D236" s="44" t="s">
        <v>24</v>
      </c>
      <c r="E236" s="35"/>
      <c r="F236" s="45" t="s">
        <v>25</v>
      </c>
      <c r="G236" s="38"/>
      <c r="H236" s="35"/>
      <c r="I236" s="39"/>
      <c r="J236" s="50"/>
    </row>
    <row r="237" spans="1:10" s="125" customFormat="1" ht="18.600000000000001" customHeight="1">
      <c r="A237" s="66" t="s">
        <v>228</v>
      </c>
      <c r="B237" s="67">
        <v>4300000000</v>
      </c>
      <c r="C237" s="68"/>
      <c r="D237" s="69">
        <f>D238</f>
        <v>2795724755.084465</v>
      </c>
      <c r="E237" s="70"/>
      <c r="F237" s="71">
        <v>874678717</v>
      </c>
      <c r="G237" s="70"/>
      <c r="H237" s="72">
        <f>D237-F237</f>
        <v>1921046038.084465</v>
      </c>
      <c r="I237" s="73"/>
      <c r="J237" s="74">
        <f>H237/F237</f>
        <v>2.196287620525772</v>
      </c>
    </row>
    <row r="238" spans="1:10" ht="18.600000000000001" customHeight="1">
      <c r="A238" s="126" t="s">
        <v>229</v>
      </c>
      <c r="B238" s="43">
        <v>4300500000</v>
      </c>
      <c r="C238" s="51"/>
      <c r="D238" s="82">
        <f>SUM(D239:D247)</f>
        <v>2795724755.084465</v>
      </c>
      <c r="E238" s="35"/>
      <c r="F238" s="84">
        <v>874678717</v>
      </c>
      <c r="G238" s="38"/>
      <c r="H238" s="35">
        <f>D238-F238</f>
        <v>1921046038.084465</v>
      </c>
      <c r="I238" s="39"/>
      <c r="J238" s="40">
        <f>H238/F238</f>
        <v>2.196287620525772</v>
      </c>
    </row>
    <row r="239" spans="1:10" ht="18.600000000000001" customHeight="1">
      <c r="A239" s="42" t="s">
        <v>230</v>
      </c>
      <c r="B239" s="43">
        <v>4300503000</v>
      </c>
      <c r="C239" s="35"/>
      <c r="D239" s="44">
        <f>SUM(C240:C241)</f>
        <v>2790058685.084465</v>
      </c>
      <c r="E239" s="35"/>
      <c r="F239" s="45">
        <v>853149554</v>
      </c>
      <c r="G239" s="38"/>
      <c r="H239" s="35">
        <f>D239-F239</f>
        <v>1936909131.084465</v>
      </c>
      <c r="I239" s="39"/>
      <c r="J239" s="40">
        <f>H239/F239</f>
        <v>2.2703043352753896</v>
      </c>
    </row>
    <row r="240" spans="1:10" ht="18.600000000000001" customHeight="1">
      <c r="A240" s="42" t="s">
        <v>231</v>
      </c>
      <c r="B240" s="43">
        <v>4300503040</v>
      </c>
      <c r="C240" s="35">
        <v>2790058685.084465</v>
      </c>
      <c r="D240" s="44"/>
      <c r="E240" s="35">
        <v>853149554</v>
      </c>
      <c r="F240" s="45"/>
      <c r="G240" s="38">
        <f>C240-E240</f>
        <v>1936909131.084465</v>
      </c>
      <c r="H240" s="35"/>
      <c r="I240" s="39">
        <f>G240/E240</f>
        <v>2.2703043352753896</v>
      </c>
      <c r="J240" s="50"/>
    </row>
    <row r="241" spans="1:11" ht="18.600000000000001" customHeight="1">
      <c r="A241" s="42" t="s">
        <v>232</v>
      </c>
      <c r="B241" s="43">
        <v>4300503080</v>
      </c>
      <c r="C241" s="35"/>
      <c r="D241" s="44"/>
      <c r="E241" s="35"/>
      <c r="F241" s="45"/>
      <c r="G241" s="38"/>
      <c r="H241" s="35"/>
      <c r="I241" s="39"/>
      <c r="J241" s="50"/>
    </row>
    <row r="242" spans="1:11" ht="18.600000000000001" customHeight="1">
      <c r="A242" s="42" t="s">
        <v>233</v>
      </c>
      <c r="B242" s="43">
        <v>4300506000</v>
      </c>
      <c r="C242" s="35"/>
      <c r="D242" s="44">
        <v>0</v>
      </c>
      <c r="E242" s="35"/>
      <c r="F242" s="45">
        <v>0</v>
      </c>
      <c r="G242" s="38"/>
      <c r="H242" s="35">
        <f>D242-F242</f>
        <v>0</v>
      </c>
      <c r="I242" s="39"/>
      <c r="J242" s="40" t="e">
        <f>H242/F242</f>
        <v>#DIV/0!</v>
      </c>
    </row>
    <row r="243" spans="1:11" ht="18.600000000000001" customHeight="1">
      <c r="A243" s="42" t="s">
        <v>234</v>
      </c>
      <c r="B243" s="43">
        <v>4300509000</v>
      </c>
      <c r="C243" s="46"/>
      <c r="D243" s="47">
        <v>0</v>
      </c>
      <c r="E243" s="48"/>
      <c r="F243" s="49"/>
      <c r="G243" s="38"/>
      <c r="H243" s="35"/>
      <c r="I243" s="39"/>
      <c r="J243" s="50"/>
    </row>
    <row r="244" spans="1:11" ht="18.600000000000001" customHeight="1">
      <c r="A244" s="42" t="s">
        <v>235</v>
      </c>
      <c r="B244" s="43">
        <v>4300512000</v>
      </c>
      <c r="C244" s="46"/>
      <c r="D244" s="47">
        <v>5666070</v>
      </c>
      <c r="E244" s="48"/>
      <c r="F244" s="49">
        <v>21529163</v>
      </c>
      <c r="G244" s="38"/>
      <c r="H244" s="35">
        <f>D244-F244</f>
        <v>-15863093</v>
      </c>
      <c r="I244" s="39"/>
      <c r="J244" s="40"/>
    </row>
    <row r="245" spans="1:11" s="76" customFormat="1" ht="18.600000000000001" customHeight="1">
      <c r="A245" s="53" t="s">
        <v>236</v>
      </c>
      <c r="B245" s="54">
        <v>4300515000</v>
      </c>
      <c r="C245" s="118"/>
      <c r="D245" s="56"/>
      <c r="E245" s="57"/>
      <c r="F245" s="127"/>
      <c r="G245" s="59"/>
      <c r="H245" s="60"/>
      <c r="I245" s="61"/>
      <c r="J245" s="62"/>
    </row>
    <row r="246" spans="1:11" ht="18.600000000000001" customHeight="1">
      <c r="A246" s="42" t="s">
        <v>237</v>
      </c>
      <c r="B246" s="43"/>
      <c r="C246" s="46"/>
      <c r="D246" s="47"/>
      <c r="E246" s="48"/>
      <c r="F246" s="77"/>
      <c r="G246" s="38"/>
      <c r="H246" s="35"/>
      <c r="I246" s="39"/>
      <c r="J246" s="50"/>
    </row>
    <row r="247" spans="1:11" s="63" customFormat="1" ht="18.600000000000001" customHeight="1">
      <c r="A247" s="42" t="s">
        <v>238</v>
      </c>
      <c r="B247" s="43"/>
      <c r="C247" s="46"/>
      <c r="D247" s="47"/>
      <c r="E247" s="48"/>
      <c r="F247" s="77"/>
      <c r="G247" s="38"/>
      <c r="H247" s="35"/>
      <c r="I247" s="39"/>
      <c r="J247" s="50"/>
    </row>
    <row r="248" spans="1:11" s="75" customFormat="1" ht="18.600000000000001" customHeight="1">
      <c r="A248" s="66" t="s">
        <v>239</v>
      </c>
      <c r="B248" s="67">
        <v>4330000000</v>
      </c>
      <c r="C248" s="68"/>
      <c r="D248" s="69">
        <f>D249</f>
        <v>-199018811</v>
      </c>
      <c r="E248" s="70"/>
      <c r="F248" s="71">
        <v>-208464918</v>
      </c>
      <c r="G248" s="70"/>
      <c r="H248" s="72">
        <f>D248-F248</f>
        <v>9446107</v>
      </c>
      <c r="I248" s="73"/>
      <c r="J248" s="74">
        <f>H248/F248</f>
        <v>-4.5312693812586728E-2</v>
      </c>
    </row>
    <row r="249" spans="1:11" ht="18.600000000000001" customHeight="1">
      <c r="A249" s="33" t="s">
        <v>240</v>
      </c>
      <c r="B249" s="34">
        <v>4330500000</v>
      </c>
      <c r="C249" s="51"/>
      <c r="D249" s="82">
        <f>SUM(D250:D255)</f>
        <v>-199018811</v>
      </c>
      <c r="E249" s="35"/>
      <c r="F249" s="84">
        <v>-208464918</v>
      </c>
      <c r="G249" s="38"/>
      <c r="H249" s="35">
        <f>D249-F249</f>
        <v>9446107</v>
      </c>
      <c r="I249" s="39"/>
      <c r="J249" s="40">
        <f>H249/F249</f>
        <v>-4.5312693812586728E-2</v>
      </c>
    </row>
    <row r="250" spans="1:11" ht="18.600000000000001" customHeight="1">
      <c r="A250" s="42" t="s">
        <v>241</v>
      </c>
      <c r="B250" s="43">
        <v>4330503000</v>
      </c>
      <c r="C250" s="46"/>
      <c r="D250" s="44"/>
      <c r="E250" s="35"/>
      <c r="F250" s="45"/>
      <c r="G250" s="38"/>
      <c r="H250" s="35"/>
      <c r="I250" s="39"/>
      <c r="J250" s="50"/>
    </row>
    <row r="251" spans="1:11" s="64" customFormat="1" ht="18.600000000000001" customHeight="1">
      <c r="A251" s="42" t="s">
        <v>242</v>
      </c>
      <c r="B251" s="43">
        <v>4330506000</v>
      </c>
      <c r="C251" s="46"/>
      <c r="D251" s="51"/>
      <c r="E251" s="48"/>
      <c r="F251" s="49"/>
      <c r="G251" s="38"/>
      <c r="H251" s="35"/>
      <c r="I251" s="39"/>
      <c r="J251" s="50"/>
    </row>
    <row r="252" spans="1:11" ht="18.600000000000001" customHeight="1">
      <c r="A252" s="42" t="s">
        <v>243</v>
      </c>
      <c r="B252" s="43">
        <v>4330509000</v>
      </c>
      <c r="C252" s="46"/>
      <c r="D252" s="51"/>
      <c r="E252" s="48"/>
      <c r="F252" s="49"/>
      <c r="G252" s="38"/>
      <c r="H252" s="35"/>
      <c r="I252" s="39"/>
      <c r="J252" s="50"/>
    </row>
    <row r="253" spans="1:11" ht="18.600000000000001" customHeight="1">
      <c r="A253" s="42" t="s">
        <v>244</v>
      </c>
      <c r="B253" s="43">
        <v>4330512000</v>
      </c>
      <c r="C253" s="51"/>
      <c r="D253" s="44">
        <v>-199018811</v>
      </c>
      <c r="E253" s="44"/>
      <c r="F253" s="45">
        <v>-208464918</v>
      </c>
      <c r="G253" s="38"/>
      <c r="H253" s="35">
        <f>D253-F253</f>
        <v>9446107</v>
      </c>
      <c r="I253" s="39"/>
      <c r="J253" s="40">
        <f>H253/F253</f>
        <v>-4.5312693812586728E-2</v>
      </c>
    </row>
    <row r="254" spans="1:11" ht="18.600000000000001" customHeight="1">
      <c r="A254" s="42" t="s">
        <v>245</v>
      </c>
      <c r="B254" s="43">
        <v>4330515000</v>
      </c>
      <c r="C254" s="46"/>
      <c r="D254" s="47"/>
      <c r="E254" s="48"/>
      <c r="F254" s="49"/>
      <c r="G254" s="38"/>
      <c r="H254" s="35"/>
      <c r="I254" s="39"/>
      <c r="J254" s="50"/>
    </row>
    <row r="255" spans="1:11" s="32" customFormat="1" ht="18.600000000000001" customHeight="1">
      <c r="A255" s="42" t="s">
        <v>246</v>
      </c>
      <c r="B255" s="43">
        <v>4330518000</v>
      </c>
      <c r="C255" s="46"/>
      <c r="D255" s="47"/>
      <c r="E255" s="48"/>
      <c r="F255" s="78"/>
      <c r="G255" s="38"/>
      <c r="H255" s="35"/>
      <c r="I255" s="39"/>
      <c r="J255" s="50"/>
    </row>
    <row r="256" spans="1:11" s="75" customFormat="1" ht="18.600000000000001" customHeight="1">
      <c r="A256" s="66" t="s">
        <v>247</v>
      </c>
      <c r="B256" s="67">
        <v>4360000000</v>
      </c>
      <c r="C256" s="68"/>
      <c r="D256" s="69">
        <f>D248-D237+D226+D194-D180+D171+D170</f>
        <v>29379546139.915535</v>
      </c>
      <c r="E256" s="70"/>
      <c r="F256" s="71">
        <v>42445500691</v>
      </c>
      <c r="G256" s="70"/>
      <c r="H256" s="72">
        <f>D256-F256</f>
        <v>-13065954551.084465</v>
      </c>
      <c r="I256" s="73"/>
      <c r="J256" s="74">
        <f>H256/F256</f>
        <v>-0.30782896510524438</v>
      </c>
      <c r="K256" s="75" t="b">
        <v>1</v>
      </c>
    </row>
    <row r="257" spans="1:11" s="75" customFormat="1" ht="18.600000000000001" customHeight="1">
      <c r="A257" s="66" t="s">
        <v>248</v>
      </c>
      <c r="B257" s="67">
        <v>4390000000</v>
      </c>
      <c r="C257" s="68"/>
      <c r="D257" s="69">
        <f>D258</f>
        <v>10441203553</v>
      </c>
      <c r="E257" s="70"/>
      <c r="F257" s="71">
        <v>16544727963</v>
      </c>
      <c r="G257" s="70"/>
      <c r="H257" s="72">
        <f>D257-F257</f>
        <v>-6103524410</v>
      </c>
      <c r="I257" s="73"/>
      <c r="J257" s="74">
        <f>H257/F257</f>
        <v>-0.3689105329292624</v>
      </c>
    </row>
    <row r="258" spans="1:11" ht="18.600000000000001" customHeight="1">
      <c r="A258" s="33" t="s">
        <v>249</v>
      </c>
      <c r="B258" s="34">
        <v>4390500000</v>
      </c>
      <c r="C258" s="46"/>
      <c r="D258" s="82">
        <f>SUM(D259:D264)</f>
        <v>10441203553</v>
      </c>
      <c r="E258" s="35"/>
      <c r="F258" s="84">
        <v>16544727963</v>
      </c>
      <c r="G258" s="38"/>
      <c r="H258" s="35">
        <f>D258-F258</f>
        <v>-6103524410</v>
      </c>
      <c r="I258" s="39"/>
      <c r="J258" s="40">
        <f>H258/F258</f>
        <v>-0.3689105329292624</v>
      </c>
    </row>
    <row r="259" spans="1:11" s="64" customFormat="1" ht="18.600000000000001" customHeight="1">
      <c r="A259" s="42" t="s">
        <v>250</v>
      </c>
      <c r="B259" s="43">
        <v>4390503000</v>
      </c>
      <c r="C259" s="128"/>
      <c r="D259" s="44">
        <v>10441203553</v>
      </c>
      <c r="E259" s="35"/>
      <c r="F259" s="45">
        <v>16544727963</v>
      </c>
      <c r="G259" s="38"/>
      <c r="H259" s="35">
        <f>D259-F259</f>
        <v>-6103524410</v>
      </c>
      <c r="I259" s="39"/>
      <c r="J259" s="40">
        <f>H259/F259</f>
        <v>-0.3689105329292624</v>
      </c>
    </row>
    <row r="260" spans="1:11" ht="18.600000000000001" hidden="1" customHeight="1">
      <c r="A260" s="42" t="s">
        <v>251</v>
      </c>
      <c r="B260" s="43">
        <v>4390506000</v>
      </c>
      <c r="C260" s="46"/>
      <c r="D260" s="47"/>
      <c r="E260" s="48"/>
      <c r="F260" s="78"/>
      <c r="G260" s="38"/>
      <c r="H260" s="35"/>
      <c r="I260" s="39"/>
      <c r="J260" s="50"/>
    </row>
    <row r="261" spans="1:11" ht="18.600000000000001" hidden="1" customHeight="1">
      <c r="A261" s="42" t="s">
        <v>252</v>
      </c>
      <c r="B261" s="43">
        <v>4390509000</v>
      </c>
      <c r="C261" s="46"/>
      <c r="D261" s="44">
        <v>0</v>
      </c>
      <c r="E261" s="48"/>
      <c r="F261" s="78"/>
      <c r="G261" s="38"/>
      <c r="H261" s="35"/>
      <c r="I261" s="39"/>
      <c r="J261" s="50"/>
    </row>
    <row r="262" spans="1:11" s="64" customFormat="1" ht="18.600000000000001" hidden="1" customHeight="1">
      <c r="A262" s="42" t="s">
        <v>253</v>
      </c>
      <c r="B262" s="43">
        <v>4390512000</v>
      </c>
      <c r="C262" s="46"/>
      <c r="D262" s="47"/>
      <c r="E262" s="48"/>
      <c r="F262" s="78"/>
      <c r="G262" s="38"/>
      <c r="H262" s="35"/>
      <c r="I262" s="39"/>
      <c r="J262" s="50"/>
    </row>
    <row r="263" spans="1:11" ht="18.600000000000001" hidden="1" customHeight="1">
      <c r="A263" s="42" t="s">
        <v>254</v>
      </c>
      <c r="B263" s="43">
        <v>4390515000</v>
      </c>
      <c r="C263" s="46"/>
      <c r="D263" s="44">
        <v>0</v>
      </c>
      <c r="E263" s="35"/>
      <c r="F263" s="45">
        <v>0</v>
      </c>
      <c r="G263" s="38"/>
      <c r="H263" s="35">
        <f>D263-F263</f>
        <v>0</v>
      </c>
      <c r="I263" s="39"/>
      <c r="J263" s="40" t="e">
        <f>H263/F263</f>
        <v>#DIV/0!</v>
      </c>
    </row>
    <row r="264" spans="1:11" s="32" customFormat="1" ht="18.600000000000001" hidden="1" customHeight="1">
      <c r="A264" s="42" t="s">
        <v>255</v>
      </c>
      <c r="B264" s="43">
        <v>4390518000</v>
      </c>
      <c r="C264" s="46"/>
      <c r="D264" s="47"/>
      <c r="E264" s="57"/>
      <c r="F264" s="112"/>
      <c r="G264" s="38"/>
      <c r="H264" s="35"/>
      <c r="I264" s="39"/>
      <c r="J264" s="50"/>
    </row>
    <row r="265" spans="1:11" s="75" customFormat="1" ht="18.600000000000001" customHeight="1">
      <c r="A265" s="66" t="s">
        <v>256</v>
      </c>
      <c r="B265" s="67">
        <v>4420000000</v>
      </c>
      <c r="C265" s="68"/>
      <c r="D265" s="69">
        <f>D256-D257</f>
        <v>18938342586.915535</v>
      </c>
      <c r="E265" s="70"/>
      <c r="F265" s="71">
        <v>25900772728</v>
      </c>
      <c r="G265" s="70"/>
      <c r="H265" s="72">
        <f>D265-F265</f>
        <v>-6962430141.084465</v>
      </c>
      <c r="I265" s="73"/>
      <c r="J265" s="74">
        <f t="shared" ref="J265:J271" si="3">H265/F265</f>
        <v>-0.26881167655502952</v>
      </c>
    </row>
    <row r="266" spans="1:11" s="75" customFormat="1" ht="18.95" customHeight="1">
      <c r="A266" s="66" t="s">
        <v>257</v>
      </c>
      <c r="B266" s="67">
        <v>4450000000</v>
      </c>
      <c r="C266" s="68"/>
      <c r="D266" s="69">
        <f>D267</f>
        <v>0</v>
      </c>
      <c r="E266" s="70"/>
      <c r="F266" s="71">
        <v>0</v>
      </c>
      <c r="G266" s="70"/>
      <c r="H266" s="72">
        <f>D266-F266</f>
        <v>0</v>
      </c>
      <c r="I266" s="73"/>
      <c r="J266" s="74" t="e">
        <f t="shared" si="3"/>
        <v>#DIV/0!</v>
      </c>
    </row>
    <row r="267" spans="1:11" ht="18.95" customHeight="1">
      <c r="A267" s="33" t="s">
        <v>258</v>
      </c>
      <c r="B267" s="34">
        <v>4450500000</v>
      </c>
      <c r="C267" s="128"/>
      <c r="D267" s="82">
        <f>D268</f>
        <v>0</v>
      </c>
      <c r="E267" s="35"/>
      <c r="F267" s="84">
        <v>0</v>
      </c>
      <c r="G267" s="38"/>
      <c r="H267" s="35">
        <f>D267-F267</f>
        <v>0</v>
      </c>
      <c r="I267" s="39"/>
      <c r="J267" s="40" t="e">
        <f t="shared" si="3"/>
        <v>#DIV/0!</v>
      </c>
    </row>
    <row r="268" spans="1:11" s="32" customFormat="1" ht="18.95" customHeight="1">
      <c r="A268" s="42" t="s">
        <v>259</v>
      </c>
      <c r="B268" s="43">
        <v>4450503000</v>
      </c>
      <c r="C268" s="128"/>
      <c r="D268" s="44">
        <v>0</v>
      </c>
      <c r="E268" s="35"/>
      <c r="F268" s="45">
        <v>0</v>
      </c>
      <c r="G268" s="38"/>
      <c r="H268" s="35">
        <f>D268-F268</f>
        <v>0</v>
      </c>
      <c r="I268" s="39"/>
      <c r="J268" s="40" t="e">
        <f t="shared" si="3"/>
        <v>#DIV/0!</v>
      </c>
    </row>
    <row r="269" spans="1:11" s="75" customFormat="1" ht="18.95" customHeight="1">
      <c r="A269" s="66" t="s">
        <v>260</v>
      </c>
      <c r="B269" s="67">
        <v>4480000000</v>
      </c>
      <c r="C269" s="68"/>
      <c r="D269" s="69">
        <f>SUM(D265:D266)</f>
        <v>18938342586.915535</v>
      </c>
      <c r="E269" s="70"/>
      <c r="F269" s="71">
        <v>25900772728</v>
      </c>
      <c r="G269" s="70"/>
      <c r="H269" s="72">
        <f t="shared" ref="H269:H287" si="4">D269-F269</f>
        <v>-6962430141.084465</v>
      </c>
      <c r="I269" s="73"/>
      <c r="J269" s="74">
        <f t="shared" si="3"/>
        <v>-0.26881167655502952</v>
      </c>
      <c r="K269" s="75" t="b">
        <v>1</v>
      </c>
    </row>
    <row r="270" spans="1:11" s="75" customFormat="1" ht="18.95" customHeight="1">
      <c r="A270" s="66" t="s">
        <v>261</v>
      </c>
      <c r="B270" s="67">
        <v>4510000000</v>
      </c>
      <c r="C270" s="68"/>
      <c r="D270" s="69">
        <f>D271+D276</f>
        <v>0</v>
      </c>
      <c r="E270" s="70"/>
      <c r="F270" s="71">
        <v>-1238233</v>
      </c>
      <c r="G270" s="70"/>
      <c r="H270" s="72">
        <f t="shared" si="4"/>
        <v>1238233</v>
      </c>
      <c r="I270" s="73"/>
      <c r="J270" s="74">
        <f t="shared" si="3"/>
        <v>-1</v>
      </c>
    </row>
    <row r="271" spans="1:11" ht="18.95" customHeight="1">
      <c r="A271" s="33" t="s">
        <v>262</v>
      </c>
      <c r="B271" s="34">
        <v>4510500000</v>
      </c>
      <c r="C271" s="51"/>
      <c r="D271" s="82">
        <f>SUM(D272:D275)</f>
        <v>0</v>
      </c>
      <c r="E271" s="35"/>
      <c r="F271" s="84">
        <v>-1238233</v>
      </c>
      <c r="G271" s="38"/>
      <c r="H271" s="35">
        <f t="shared" si="4"/>
        <v>1238233</v>
      </c>
      <c r="I271" s="39"/>
      <c r="J271" s="40">
        <f t="shared" si="3"/>
        <v>-1</v>
      </c>
    </row>
    <row r="272" spans="1:11" ht="18.95" customHeight="1">
      <c r="A272" s="42" t="s">
        <v>263</v>
      </c>
      <c r="B272" s="43">
        <v>4510503000</v>
      </c>
      <c r="C272" s="51"/>
      <c r="D272" s="47" t="s">
        <v>211</v>
      </c>
      <c r="E272" s="48"/>
      <c r="F272" s="78" t="s">
        <v>25</v>
      </c>
      <c r="G272" s="38"/>
      <c r="H272" s="35"/>
      <c r="I272" s="39"/>
      <c r="J272" s="50"/>
    </row>
    <row r="273" spans="1:11" s="64" customFormat="1" ht="18.95" customHeight="1">
      <c r="A273" s="42" t="s">
        <v>264</v>
      </c>
      <c r="B273" s="43">
        <v>4510506000</v>
      </c>
      <c r="C273" s="51"/>
      <c r="D273" s="44">
        <v>0</v>
      </c>
      <c r="E273" s="35"/>
      <c r="F273" s="45">
        <v>0</v>
      </c>
      <c r="G273" s="38"/>
      <c r="H273" s="35">
        <f t="shared" si="4"/>
        <v>0</v>
      </c>
      <c r="I273" s="39"/>
      <c r="J273" s="40" t="e">
        <f t="shared" ref="J273:J286" si="5">H273/F273</f>
        <v>#DIV/0!</v>
      </c>
    </row>
    <row r="274" spans="1:11" s="32" customFormat="1" ht="18.95" customHeight="1">
      <c r="A274" s="42" t="s">
        <v>265</v>
      </c>
      <c r="B274" s="43">
        <v>4510509000</v>
      </c>
      <c r="C274" s="46" t="e">
        <f>#REF!</f>
        <v>#REF!</v>
      </c>
      <c r="D274" s="44">
        <v>0</v>
      </c>
      <c r="E274" s="48"/>
      <c r="F274" s="129">
        <v>-1238233</v>
      </c>
      <c r="G274" s="38"/>
      <c r="H274" s="35">
        <f t="shared" si="4"/>
        <v>1238233</v>
      </c>
      <c r="I274" s="39"/>
      <c r="J274" s="40">
        <f t="shared" si="5"/>
        <v>-1</v>
      </c>
    </row>
    <row r="275" spans="1:11" s="32" customFormat="1" ht="18.95" customHeight="1">
      <c r="A275" s="90" t="s">
        <v>266</v>
      </c>
      <c r="B275" s="43"/>
      <c r="C275" s="46"/>
      <c r="D275" s="47"/>
      <c r="E275" s="48"/>
      <c r="F275" s="129">
        <v>0</v>
      </c>
      <c r="G275" s="38"/>
      <c r="H275" s="35"/>
      <c r="I275" s="39"/>
      <c r="J275" s="40"/>
    </row>
    <row r="276" spans="1:11" ht="18.95" customHeight="1">
      <c r="A276" s="33" t="s">
        <v>267</v>
      </c>
      <c r="B276" s="34">
        <v>4511000000</v>
      </c>
      <c r="C276" s="51"/>
      <c r="D276" s="82">
        <f>D277</f>
        <v>0</v>
      </c>
      <c r="E276" s="35"/>
      <c r="F276" s="84">
        <v>0</v>
      </c>
      <c r="G276" s="38"/>
      <c r="H276" s="35">
        <f t="shared" si="4"/>
        <v>0</v>
      </c>
      <c r="I276" s="39"/>
      <c r="J276" s="40" t="e">
        <f t="shared" si="5"/>
        <v>#DIV/0!</v>
      </c>
    </row>
    <row r="277" spans="1:11" s="32" customFormat="1" ht="18.95" customHeight="1">
      <c r="A277" s="42" t="s">
        <v>268</v>
      </c>
      <c r="B277" s="43">
        <v>4511005000</v>
      </c>
      <c r="C277" s="51"/>
      <c r="D277" s="44">
        <v>0</v>
      </c>
      <c r="E277" s="35"/>
      <c r="F277" s="45">
        <v>25899534495</v>
      </c>
      <c r="G277" s="38"/>
      <c r="H277" s="35">
        <f t="shared" si="4"/>
        <v>-25899534495</v>
      </c>
      <c r="I277" s="39"/>
      <c r="J277" s="40">
        <f t="shared" si="5"/>
        <v>-1</v>
      </c>
    </row>
    <row r="278" spans="1:11" s="75" customFormat="1" ht="18.95" customHeight="1">
      <c r="A278" s="66" t="s">
        <v>269</v>
      </c>
      <c r="B278" s="67">
        <v>4540000000</v>
      </c>
      <c r="C278" s="68"/>
      <c r="D278" s="69">
        <f>D269+D270</f>
        <v>18938342586.915535</v>
      </c>
      <c r="E278" s="70"/>
      <c r="F278" s="71">
        <v>25899534495</v>
      </c>
      <c r="G278" s="70"/>
      <c r="H278" s="72">
        <f t="shared" si="4"/>
        <v>-6961191908.084465</v>
      </c>
      <c r="I278" s="73"/>
      <c r="J278" s="74">
        <f t="shared" si="5"/>
        <v>-0.26877671911162532</v>
      </c>
      <c r="K278" s="75" t="b">
        <v>1</v>
      </c>
    </row>
    <row r="279" spans="1:11" s="130" customFormat="1" ht="18.95" customHeight="1">
      <c r="A279" s="24" t="s">
        <v>270</v>
      </c>
      <c r="B279" s="25"/>
      <c r="C279" s="122"/>
      <c r="D279" s="69">
        <f>D280</f>
        <v>18938342586.915535</v>
      </c>
      <c r="E279" s="70"/>
      <c r="F279" s="71">
        <v>25900772728</v>
      </c>
      <c r="G279" s="70"/>
      <c r="H279" s="72">
        <f t="shared" si="4"/>
        <v>-6962430141.084465</v>
      </c>
      <c r="I279" s="73"/>
      <c r="J279" s="74">
        <f t="shared" si="5"/>
        <v>-0.26881167655502952</v>
      </c>
    </row>
    <row r="280" spans="1:11" ht="18.95" customHeight="1">
      <c r="A280" s="33" t="s">
        <v>271</v>
      </c>
      <c r="B280" s="34"/>
      <c r="C280" s="46" t="e">
        <f>#REF!</f>
        <v>#REF!</v>
      </c>
      <c r="D280" s="82">
        <f>SUM(D281:D282)</f>
        <v>18938342586.915535</v>
      </c>
      <c r="E280" s="35"/>
      <c r="F280" s="84">
        <v>25900772728</v>
      </c>
      <c r="G280" s="38"/>
      <c r="H280" s="35">
        <f t="shared" si="4"/>
        <v>-6962430141.084465</v>
      </c>
      <c r="I280" s="39"/>
      <c r="J280" s="40">
        <f t="shared" si="5"/>
        <v>-0.26881167655502952</v>
      </c>
    </row>
    <row r="281" spans="1:11" ht="18.95" customHeight="1">
      <c r="A281" s="42" t="s">
        <v>272</v>
      </c>
      <c r="B281" s="43"/>
      <c r="C281" s="51"/>
      <c r="D281" s="44">
        <v>4828560062.915535</v>
      </c>
      <c r="E281" s="35"/>
      <c r="F281" s="45">
        <v>4082175953</v>
      </c>
      <c r="G281" s="38"/>
      <c r="H281" s="35">
        <f t="shared" si="4"/>
        <v>746384109.91553497</v>
      </c>
      <c r="I281" s="39"/>
      <c r="J281" s="40">
        <f t="shared" si="5"/>
        <v>0.18283976940460286</v>
      </c>
    </row>
    <row r="282" spans="1:11" s="32" customFormat="1" ht="18.95" customHeight="1">
      <c r="A282" s="42" t="s">
        <v>273</v>
      </c>
      <c r="B282" s="43"/>
      <c r="C282" s="51"/>
      <c r="D282" s="44">
        <v>14109782524</v>
      </c>
      <c r="E282" s="35"/>
      <c r="F282" s="45">
        <v>21818596775</v>
      </c>
      <c r="G282" s="38"/>
      <c r="H282" s="35">
        <f t="shared" si="4"/>
        <v>-7708814251</v>
      </c>
      <c r="I282" s="39"/>
      <c r="J282" s="40">
        <f t="shared" si="5"/>
        <v>-0.35331393354465618</v>
      </c>
    </row>
    <row r="283" spans="1:11" s="75" customFormat="1" ht="18.95" customHeight="1">
      <c r="A283" s="66" t="s">
        <v>274</v>
      </c>
      <c r="B283" s="67"/>
      <c r="C283" s="68"/>
      <c r="D283" s="69">
        <f>D278</f>
        <v>18938342586.915535</v>
      </c>
      <c r="E283" s="70"/>
      <c r="F283" s="71">
        <v>25899534495</v>
      </c>
      <c r="G283" s="70"/>
      <c r="H283" s="72">
        <f t="shared" si="4"/>
        <v>-6961191908.084465</v>
      </c>
      <c r="I283" s="73"/>
      <c r="J283" s="74">
        <f t="shared" si="5"/>
        <v>-0.26877671911162532</v>
      </c>
    </row>
    <row r="284" spans="1:11" ht="18.95" customHeight="1">
      <c r="A284" s="33" t="s">
        <v>275</v>
      </c>
      <c r="B284" s="34"/>
      <c r="C284" s="46" t="e">
        <f>#REF!</f>
        <v>#REF!</v>
      </c>
      <c r="D284" s="82">
        <f>SUM(D285:D286)</f>
        <v>18938342586.915535</v>
      </c>
      <c r="E284" s="35"/>
      <c r="F284" s="84">
        <v>25899534495</v>
      </c>
      <c r="G284" s="38"/>
      <c r="H284" s="35">
        <f t="shared" si="4"/>
        <v>-6961191908.084465</v>
      </c>
      <c r="I284" s="39"/>
      <c r="J284" s="40">
        <f t="shared" si="5"/>
        <v>-0.26877671911162532</v>
      </c>
    </row>
    <row r="285" spans="1:11" ht="18.95" customHeight="1">
      <c r="A285" s="42" t="s">
        <v>276</v>
      </c>
      <c r="B285" s="43"/>
      <c r="C285" s="51"/>
      <c r="D285" s="44">
        <v>4828560062.915535</v>
      </c>
      <c r="E285" s="35"/>
      <c r="F285" s="45">
        <v>4080937720</v>
      </c>
      <c r="G285" s="38"/>
      <c r="H285" s="35">
        <f t="shared" si="4"/>
        <v>747622342.91553497</v>
      </c>
      <c r="I285" s="39"/>
      <c r="J285" s="40">
        <f t="shared" si="5"/>
        <v>0.1831986651625585</v>
      </c>
    </row>
    <row r="286" spans="1:11" s="32" customFormat="1" ht="18.95" customHeight="1">
      <c r="A286" s="53" t="s">
        <v>277</v>
      </c>
      <c r="B286" s="54"/>
      <c r="C286" s="55"/>
      <c r="D286" s="36">
        <v>14109782524</v>
      </c>
      <c r="E286" s="60"/>
      <c r="F286" s="37">
        <v>21818596775</v>
      </c>
      <c r="G286" s="38"/>
      <c r="H286" s="35">
        <f t="shared" si="4"/>
        <v>-7708814251</v>
      </c>
      <c r="I286" s="39"/>
      <c r="J286" s="40">
        <f t="shared" si="5"/>
        <v>-0.35331393354465618</v>
      </c>
    </row>
    <row r="287" spans="1:11" s="75" customFormat="1" ht="18" customHeight="1">
      <c r="A287" s="66" t="s">
        <v>278</v>
      </c>
      <c r="B287" s="67"/>
      <c r="C287" s="68"/>
      <c r="D287" s="131"/>
      <c r="E287" s="116"/>
      <c r="F287" s="132"/>
      <c r="G287" s="70"/>
      <c r="H287" s="72">
        <f t="shared" si="4"/>
        <v>0</v>
      </c>
      <c r="I287" s="73"/>
      <c r="J287" s="74"/>
    </row>
    <row r="288" spans="1:11" s="64" customFormat="1" ht="18" customHeight="1">
      <c r="A288" s="33" t="s">
        <v>279</v>
      </c>
      <c r="B288" s="34"/>
      <c r="C288" s="51"/>
      <c r="D288" s="36">
        <f>SUM(C289:C290)</f>
        <v>745</v>
      </c>
      <c r="E288" s="35"/>
      <c r="F288" s="37">
        <v>630</v>
      </c>
      <c r="G288" s="38"/>
      <c r="H288" s="35"/>
      <c r="I288" s="39"/>
      <c r="J288" s="50"/>
    </row>
    <row r="289" spans="1:10" ht="18" customHeight="1">
      <c r="A289" s="42" t="s">
        <v>280</v>
      </c>
      <c r="B289" s="43"/>
      <c r="C289" s="35">
        <v>745</v>
      </c>
      <c r="D289" s="44"/>
      <c r="E289" s="35">
        <v>630</v>
      </c>
      <c r="F289" s="45"/>
      <c r="G289" s="38"/>
      <c r="H289" s="35"/>
      <c r="I289" s="39"/>
      <c r="J289" s="50"/>
    </row>
    <row r="290" spans="1:10" s="32" customFormat="1" ht="18" customHeight="1">
      <c r="A290" s="42" t="s">
        <v>281</v>
      </c>
      <c r="B290" s="43"/>
      <c r="C290" s="35">
        <v>0</v>
      </c>
      <c r="D290" s="47"/>
      <c r="E290" s="35">
        <v>0</v>
      </c>
      <c r="F290" s="77"/>
      <c r="G290" s="38"/>
      <c r="H290" s="35"/>
      <c r="I290" s="39"/>
      <c r="J290" s="50"/>
    </row>
    <row r="291" spans="1:10" ht="18" customHeight="1">
      <c r="A291" s="33" t="s">
        <v>282</v>
      </c>
      <c r="B291" s="133"/>
      <c r="C291" s="115"/>
      <c r="D291" s="36">
        <f>SUM(C292:C293)</f>
        <v>745</v>
      </c>
      <c r="E291" s="35"/>
      <c r="F291" s="37">
        <v>630</v>
      </c>
      <c r="G291" s="38"/>
      <c r="H291" s="35"/>
      <c r="I291" s="39"/>
      <c r="J291" s="50"/>
    </row>
    <row r="292" spans="1:10" ht="18" customHeight="1">
      <c r="A292" s="42" t="s">
        <v>283</v>
      </c>
      <c r="B292" s="134"/>
      <c r="C292" s="35">
        <f>C289</f>
        <v>745</v>
      </c>
      <c r="D292" s="44"/>
      <c r="E292" s="35">
        <v>630</v>
      </c>
      <c r="F292" s="45"/>
      <c r="G292" s="38"/>
      <c r="H292" s="35"/>
      <c r="I292" s="39"/>
      <c r="J292" s="50"/>
    </row>
    <row r="293" spans="1:10" ht="18" customHeight="1" thickBot="1">
      <c r="A293" s="135" t="s">
        <v>284</v>
      </c>
      <c r="B293" s="136"/>
      <c r="C293" s="137">
        <v>0</v>
      </c>
      <c r="D293" s="138"/>
      <c r="E293" s="139">
        <v>0</v>
      </c>
      <c r="F293" s="140"/>
      <c r="G293" s="141"/>
      <c r="H293" s="139"/>
      <c r="I293" s="142"/>
      <c r="J293" s="143"/>
    </row>
  </sheetData>
  <mergeCells count="11">
    <mergeCell ref="G6:H6"/>
    <mergeCell ref="I6:J6"/>
    <mergeCell ref="A1:F1"/>
    <mergeCell ref="A2:F2"/>
    <mergeCell ref="A3:F3"/>
    <mergeCell ref="A5:A6"/>
    <mergeCell ref="B5:B6"/>
    <mergeCell ref="C5:D5"/>
    <mergeCell ref="E5:F5"/>
    <mergeCell ref="C6:D6"/>
    <mergeCell ref="E6:F6"/>
  </mergeCells>
  <phoneticPr fontId="4" type="noConversion"/>
  <printOptions horizontalCentered="1"/>
  <pageMargins left="0.78740157480314965" right="0.78740157480314965" top="0.98425196850393704" bottom="0.98425196850393704" header="0" footer="0"/>
  <pageSetup paperSize="151" scale="77" fitToHeight="0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연결손익계산서</vt:lpstr>
      <vt:lpstr>연결손익계산서!Print_Area</vt:lpstr>
      <vt:lpstr>연결손익계산서!Print_Titles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2020-03-31T08:41:14Z</dcterms:created>
  <dcterms:modified xsi:type="dcterms:W3CDTF">2020-03-31T08:43:30Z</dcterms:modified>
</cp:coreProperties>
</file>