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알리오\알리오(2020)\첨부서류\16. 요약재무상태표\별도\"/>
    </mc:Choice>
  </mc:AlternateContent>
  <bookViews>
    <workbookView xWindow="0" yWindow="0" windowWidth="25620" windowHeight="12840"/>
  </bookViews>
  <sheets>
    <sheet name="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">#REF!</definedName>
    <definedName name="___add10">#REF!</definedName>
    <definedName name="___add11">#REF!</definedName>
    <definedName name="___add12">#REF!</definedName>
    <definedName name="___add13">#REF!</definedName>
    <definedName name="___add14">#REF!</definedName>
    <definedName name="___add15">#REF!</definedName>
    <definedName name="___add16">#REF!</definedName>
    <definedName name="___add17">#REF!</definedName>
    <definedName name="___add18">#REF!</definedName>
    <definedName name="___add19">#REF!</definedName>
    <definedName name="___add20">#REF!</definedName>
    <definedName name="___AJE2">#REF!</definedName>
    <definedName name="___SSS1" hidden="1">#REF!</definedName>
    <definedName name="__123Graph_D" hidden="1">[2]FAB별!#REF!</definedName>
    <definedName name="__add03">#REF!</definedName>
    <definedName name="__add2">#REF!</definedName>
    <definedName name="__add3">#REF!</definedName>
    <definedName name="__add4">#REF!</definedName>
    <definedName name="__add5">#REF!</definedName>
    <definedName name="__add6">#REF!</definedName>
    <definedName name="__add7">#REF!</definedName>
    <definedName name="__add8">#REF!</definedName>
    <definedName name="__add9">#REF!</definedName>
    <definedName name="__CF2003" hidden="1">{#N/A,#N/A,FALSE,"BS";#N/A,#N/A,FALSE,"PL";#N/A,#N/A,FALSE,"처분";#N/A,#N/A,FALSE,"현금";#N/A,#N/A,FALSE,"매출";#N/A,#N/A,FALSE,"원가";#N/A,#N/A,FALSE,"경영"}</definedName>
    <definedName name="__DAT10">#REF!</definedName>
    <definedName name="__DAT11">#REF!</definedName>
    <definedName name="__DAT18">#REF!</definedName>
    <definedName name="__DAT20">#REF!</definedName>
    <definedName name="__DAT22">#REF!</definedName>
    <definedName name="__DAT23">#REF!</definedName>
    <definedName name="__DAT24">#REF!</definedName>
    <definedName name="__DAT25">#REF!</definedName>
    <definedName name="__DAT6">#REF!</definedName>
    <definedName name="__IntlFixup" hidden="1">TRUE</definedName>
    <definedName name="__MAP1">#REF!</definedName>
    <definedName name="__SSS1" hidden="1">#REF!</definedName>
    <definedName name="__ttt43" hidden="1">[3]분석적검토!#REF!</definedName>
    <definedName name="_1_3_0Crite">#REF!</definedName>
    <definedName name="_10G_0Extr">#REF!</definedName>
    <definedName name="_11G_0Extract">#REF!</definedName>
    <definedName name="_12G__Extr">#REF!</definedName>
    <definedName name="_13G__Extract">#REF!</definedName>
    <definedName name="_18P1_">#REF!</definedName>
    <definedName name="_19p11_">#REF!</definedName>
    <definedName name="_2">#N/A</definedName>
    <definedName name="_2_3_0Crite">#REF!</definedName>
    <definedName name="_2_3_0Criteria">#REF!</definedName>
    <definedName name="_20p2_">#REF!</definedName>
    <definedName name="_3_3__Crite">#REF!</definedName>
    <definedName name="_4_3__Criteria">#REF!</definedName>
    <definedName name="_4_3_0Criteria">#REF!</definedName>
    <definedName name="_6G_0Extr">#REF!</definedName>
    <definedName name="_8G_0Extract">#REF!</definedName>
    <definedName name="_8속">#REF!</definedName>
    <definedName name="_8속보">#REF!</definedName>
    <definedName name="_9CF2003_" hidden="1">{#N/A,#N/A,FALSE,"BS";#N/A,#N/A,FALSE,"PL";#N/A,#N/A,FALSE,"처분";#N/A,#N/A,FALSE,"현금";#N/A,#N/A,FALSE,"매출";#N/A,#N/A,FALSE,"원가";#N/A,#N/A,FALSE,"경영"}</definedName>
    <definedName name="_9년규격별제상품수불부">#REF!</definedName>
    <definedName name="_9실행">#REF!</definedName>
    <definedName name="_add03">#REF!</definedName>
    <definedName name="_add10">#REF!</definedName>
    <definedName name="_add11">#REF!</definedName>
    <definedName name="_add12">#REF!</definedName>
    <definedName name="_add13">#REF!</definedName>
    <definedName name="_add14">#REF!</definedName>
    <definedName name="_add15">#REF!</definedName>
    <definedName name="_add16">#REF!</definedName>
    <definedName name="_add17">#REF!</definedName>
    <definedName name="_add18">#REF!</definedName>
    <definedName name="_add19">#REF!</definedName>
    <definedName name="_add2">#REF!</definedName>
    <definedName name="_add20">#REF!</definedName>
    <definedName name="_add3">#REF!</definedName>
    <definedName name="_add4">#REF!</definedName>
    <definedName name="_add5">#REF!</definedName>
    <definedName name="_add6">#REF!</definedName>
    <definedName name="_add7">#REF!</definedName>
    <definedName name="_add8">#REF!</definedName>
    <definedName name="_add9">#REF!</definedName>
    <definedName name="_AJE2">#REF!</definedName>
    <definedName name="_C__ESC__U___">#REF!</definedName>
    <definedName name="_C_ESC____EDIT_">#REF!</definedName>
    <definedName name="_C_ESC__U___">#REF!</definedName>
    <definedName name="_C_ESC__U____ED">#REF!</definedName>
    <definedName name="_DAT10">#REF!</definedName>
    <definedName name="_DAT11">#REF!</definedName>
    <definedName name="_DAT18">#REF!</definedName>
    <definedName name="_DAT20">#REF!</definedName>
    <definedName name="_DAT22">#REF!</definedName>
    <definedName name="_DAT23">#REF!</definedName>
    <definedName name="_DAT24">#REF!</definedName>
    <definedName name="_DAT25">#REF!</definedName>
    <definedName name="_DAT6">#REF!</definedName>
    <definedName name="_Dist_Values" hidden="1">#REF!</definedName>
    <definedName name="_Fill" hidden="1">#REF!</definedName>
    <definedName name="_FILL1" hidden="1">#REF!</definedName>
    <definedName name="_xlnm._FilterDatabase">#REF!</definedName>
    <definedName name="_FS_R">#REF!</definedName>
    <definedName name="_Key1" hidden="1">#REF!</definedName>
    <definedName name="_Key2" hidden="1">#REF!</definedName>
    <definedName name="_MAP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P1">#REF!</definedName>
    <definedName name="_p11">#REF!</definedName>
    <definedName name="_p2">#REF!</definedName>
    <definedName name="_Parse_Out" hidden="1">#REF!</definedName>
    <definedName name="_PGDN_2__D_3__W">#REF!</definedName>
    <definedName name="_R_6__SUM__L_2_">#REF!</definedName>
    <definedName name="_Regression_Int" hidden="1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[4]분석적검토!#REF!</definedName>
    <definedName name="_WDR_D_5_">#REF!</definedName>
    <definedName name="\" hidden="1">{#N/A,#N/A,FALSE,"P.C.B"}</definedName>
    <definedName name="\1">#N/A</definedName>
    <definedName name="\a">#N/A</definedName>
    <definedName name="\A1">#REF!</definedName>
    <definedName name="\b">#N/A</definedName>
    <definedName name="\c">#REF!</definedName>
    <definedName name="\d">#REF!</definedName>
    <definedName name="\i">#REF!</definedName>
    <definedName name="\p">#N/A</definedName>
    <definedName name="\q">#N/A</definedName>
    <definedName name="\r">#N/A</definedName>
    <definedName name="\s">#REF!</definedName>
    <definedName name="\t">#N/A</definedName>
    <definedName name="\w">#REF!</definedName>
    <definedName name="\x">#REF!</definedName>
    <definedName name="\z">#REF!</definedName>
    <definedName name="\ㅁ1">#REF!</definedName>
    <definedName name="A">#REF!</definedName>
    <definedName name="a_1234">#REF!</definedName>
    <definedName name="AAA">#REF!</definedName>
    <definedName name="aaaaaa">BlankMacro1</definedName>
    <definedName name="aaaaaaa">BlankMacro1</definedName>
    <definedName name="aaaaaaaa">BlankMacro1</definedName>
    <definedName name="aaaaaaaaaa" hidden="1">#REF!</definedName>
    <definedName name="aaaaaaaaaaa">BlankMacro1</definedName>
    <definedName name="aaaaaaaaaaaaaaa">BlankMacro1</definedName>
    <definedName name="aaaaaaaaaaaaaaaaaaaaaa">BlankMacro1</definedName>
    <definedName name="Access_Button" hidden="1">"X9805인원_인사기록__2__List"</definedName>
    <definedName name="AccessDatabase" hidden="1">"C:\SINS\인원현황\9805인원.mdb"</definedName>
    <definedName name="AJE">#REF!</definedName>
    <definedName name="AMLCD경영">#REF!</definedName>
    <definedName name="AMLCD실적">#REF!</definedName>
    <definedName name="anscount" hidden="1">2</definedName>
    <definedName name="ARBS" hidden="1">{#N/A,#N/A,FALSE,"BS";#N/A,#N/A,FALSE,"PL";#N/A,#N/A,FALSE,"처분";#N/A,#N/A,FALSE,"현금";#N/A,#N/A,FALSE,"매출";#N/A,#N/A,FALSE,"원가";#N/A,#N/A,FALSE,"경영"}</definedName>
    <definedName name="AREA">#REF!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sdsdasd">[0]!BenotaPrn</definedName>
    <definedName name="ASDF">#REF!</definedName>
    <definedName name="asdsdsd">[0]!BenotaPrn</definedName>
    <definedName name="ASQ" hidden="1">{#N/A,#N/A,FALSE,"총괄수정"}</definedName>
    <definedName name="ASS" hidden="1">{#N/A,#N/A,FALSE,"P.C.B"}</definedName>
    <definedName name="Aㅤ">#REF!</definedName>
    <definedName name="b">#REF!</definedName>
    <definedName name="B_1">#REF!</definedName>
    <definedName name="ban" hidden="1">{#N/A,#N/A,FALSE,"P.C.B"}</definedName>
    <definedName name="BankRela98_1999_Daily_List">#REF!</definedName>
    <definedName name="BB">#N/A</definedName>
    <definedName name="BBB">#REF!</definedName>
    <definedName name="BG_Del" hidden="1">15</definedName>
    <definedName name="BG_Ins" hidden="1">4</definedName>
    <definedName name="BG_Mod" hidden="1">6</definedName>
    <definedName name="C_">#N/A</definedName>
    <definedName name="CAPA9798" hidden="1">{#N/A,#N/A,FALSE,"P.C.B"}</definedName>
    <definedName name="CC">#N/A</definedName>
    <definedName name="CF" hidden="1">{#N/A,#N/A,FALSE,"BS";#N/A,#N/A,FALSE,"PL";#N/A,#N/A,FALSE,"처분";#N/A,#N/A,FALSE,"현금";#N/A,#N/A,FALSE,"매출";#N/A,#N/A,FALSE,"원가";#N/A,#N/A,FALSE,"경영"}</definedName>
    <definedName name="CHANG" hidden="1">{#N/A,#N/A,FALSE,"P.C.B"}</definedName>
    <definedName name="chart51">"Chart 51"</definedName>
    <definedName name="checklist">#REF!</definedName>
    <definedName name="CLIENT_NAME">#REF!</definedName>
    <definedName name="COA">#REF!</definedName>
    <definedName name="COB">#REF!</definedName>
    <definedName name="COC">#REF!</definedName>
    <definedName name="COD">#REF!</definedName>
    <definedName name="COE">#REF!</definedName>
    <definedName name="COMMERCIAL">#REF!</definedName>
    <definedName name="CR">#REF!</definedName>
    <definedName name="CRa">#REF!</definedName>
    <definedName name="CRb">#REF!</definedName>
    <definedName name="_xlnm.Criteria">#REF!</definedName>
    <definedName name="crt">CHOOSE(#REF!,#REF!,#REF!,#REF!)</definedName>
    <definedName name="current">#REF!</definedName>
    <definedName name="custcode">#REF!</definedName>
    <definedName name="D">#N/A</definedName>
    <definedName name="d_1">#REF!</definedName>
    <definedName name="d_2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DD" hidden="1">{#N/A,#N/A,FALSE,"P.C.B"}</definedName>
    <definedName name="DEC.GH">#REF!</definedName>
    <definedName name="DEPO">#REF!</definedName>
    <definedName name="DFASDFDS">[0]!BenotaPrn</definedName>
    <definedName name="dfg">#REF!</definedName>
    <definedName name="DFSDGSDGSD">[0]!BenotaPrn</definedName>
    <definedName name="djk">BlankMacro1</definedName>
    <definedName name="dkdlrh" hidden="1">{"'Sheet1'!$A$1:$D$15"}</definedName>
    <definedName name="DLFL">BLCH</definedName>
    <definedName name="dnfk">BlankMacro1</definedName>
    <definedName name="DOC">#REF!</definedName>
    <definedName name="DRAW_COM">#N/A</definedName>
    <definedName name="DRAW_COM2">#N/A</definedName>
    <definedName name="DRAW_TICK">#N/A</definedName>
    <definedName name="dscdsf">[0]!BenotaPrn</definedName>
    <definedName name="dy">#REF!</definedName>
    <definedName name="E">#REF!</definedName>
    <definedName name="ee">[0]!BenotaPrn</definedName>
    <definedName name="eeeeeeeee">BlankMacro1</definedName>
    <definedName name="_xlnm.Extract">#REF!</definedName>
    <definedName name="FA증감">#REF!</definedName>
    <definedName name="fdgdfgfd">#REF!</definedName>
    <definedName name="feb">#REF!</definedName>
    <definedName name="FF" hidden="1">{#N/A,#N/A,FALSE,"P.C.B"}</definedName>
    <definedName name="FFF" hidden="1">{#N/A,#N/A,FALSE,"P.C.B"}</definedName>
    <definedName name="fg1314TBTB4RTDKDKDKRT">#REF!</definedName>
    <definedName name="fg13TBTB6RTDKDK">#REF!</definedName>
    <definedName name="FG13tbtbspspspsprtdkdk">#REF!</definedName>
    <definedName name="FG46TBTB4RTDKDK">#REF!</definedName>
    <definedName name="FHKR" hidden="1">{#N/A,#N/A,FALSE,"P.C.B"}</definedName>
    <definedName name="filaco">BlankMacro1</definedName>
    <definedName name="FOR">#N/A</definedName>
    <definedName name="G">#REF!</definedName>
    <definedName name="g_i">#REF!</definedName>
    <definedName name="GF">BlankMacro1</definedName>
    <definedName name="GFGFDG">[0]!BenotaPrn</definedName>
    <definedName name="GG" hidden="1">{#N/A,#N/A,FALSE,"BS";#N/A,#N/A,FALSE,"PL";#N/A,#N/A,FALSE,"처분";#N/A,#N/A,FALSE,"현금";#N/A,#N/A,FALSE,"매출";#N/A,#N/A,FALSE,"원가";#N/A,#N/A,FALSE,"경영"}</definedName>
    <definedName name="GGG">#REF!</definedName>
    <definedName name="go">"$u$658"</definedName>
    <definedName name="h">#REF!</definedName>
    <definedName name="Header">#REF!</definedName>
    <definedName name="hhh" hidden="1">{#N/A,#N/A,FALSE,"BS";#N/A,#N/A,FALSE,"PL";#N/A,#N/A,FALSE,"처분";#N/A,#N/A,FALSE,"현금";#N/A,#N/A,FALSE,"매출";#N/A,#N/A,FALSE,"원가";#N/A,#N/A,FALSE,"경영"}</definedName>
    <definedName name="HTML_CodePage" hidden="1">1252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NPUT">#REF!</definedName>
    <definedName name="INV98FEB_DEL_List">#REF!</definedName>
    <definedName name="IS" hidden="1">{#N/A,#N/A,FALSE,"BS";#N/A,#N/A,FALSE,"PL";#N/A,#N/A,FALSE,"처분";#N/A,#N/A,FALSE,"현금";#N/A,#N/A,FALSE,"매출";#N/A,#N/A,FALSE,"원가";#N/A,#N/A,FALSE,"경영"}</definedName>
    <definedName name="jldl">BlankMacro1</definedName>
    <definedName name="jw.pl">#REF!</definedName>
    <definedName name="JYFUJ">BLCH</definedName>
    <definedName name="K" hidden="1">{#N/A,#N/A,FALSE,"P.C.B"}</definedName>
    <definedName name="KJ" hidden="1">{#N/A,#N/A,FALSE,"P.C.B"}</definedName>
    <definedName name="kkk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sksks" hidden="1">#REF!</definedName>
    <definedName name="KUGHIKJ">BLCH</definedName>
    <definedName name="L" hidden="1">{#N/A,#N/A,FALSE,"P.C.B"}</definedName>
    <definedName name="last">#REF!</definedName>
    <definedName name="lcd잉여">#REF!</definedName>
    <definedName name="Legal">#REF!</definedName>
    <definedName name="LINE">#N/A</definedName>
    <definedName name="List">#REF!</definedName>
    <definedName name="ListArea1">#REF!</definedName>
    <definedName name="ListArea2">#REF!</definedName>
    <definedName name="LL" hidden="1">{#N/A,#N/A,FALSE,"P.C.B"}</definedName>
    <definedName name="LSI경영">#REF!</definedName>
    <definedName name="LSI실적">#REF!</definedName>
    <definedName name="Manufacturing">#REF!</definedName>
    <definedName name="mf">#REF!</definedName>
    <definedName name="MMM">BlankMacro1</definedName>
    <definedName name="MONTH">#REF!</definedName>
    <definedName name="MP" hidden="1">{#N/A,#N/A,FALSE,"BS";#N/A,#N/A,FALSE,"PL";#N/A,#N/A,FALSE,"처분";#N/A,#N/A,FALSE,"현금";#N/A,#N/A,FALSE,"매출";#N/A,#N/A,FALSE,"원가";#N/A,#N/A,FALSE,"경영"}</definedName>
    <definedName name="N">#REF!</definedName>
    <definedName name="NOMU">#REF!</definedName>
    <definedName name="ooo">#REF!</definedName>
    <definedName name="OUTKUM">#REF!</definedName>
    <definedName name="outkum1">#REF!</definedName>
    <definedName name="OUTPUT">#REF!</definedName>
    <definedName name="oy잉여">#REF!</definedName>
    <definedName name="P">#N/A</definedName>
    <definedName name="PBC">#REF!</definedName>
    <definedName name="PBC_List">#REF!</definedName>
    <definedName name="PERIOD_END">#REF!</definedName>
    <definedName name="PL">#REF!</definedName>
    <definedName name="PL본사1">#REF!,#REF!,#REF!,#REF!,#REF!,#REF!,#REF!</definedName>
    <definedName name="PL요약">#REF!</definedName>
    <definedName name="ppp" hidden="1">#REF!</definedName>
    <definedName name="PREPARED_BY">#REF!</definedName>
    <definedName name="PREPARED_DATE">#REF!</definedName>
    <definedName name="PRINT">#REF!</definedName>
    <definedName name="_xlnm.Print_Area" localSheetId="0">재무상태표!$A$1:$F$398</definedName>
    <definedName name="_xlnm.Print_Area">#N/A</definedName>
    <definedName name="PRINT_AREA_MI">#N/A</definedName>
    <definedName name="print_title">#REF!</definedName>
    <definedName name="_xlnm.Print_Titles" localSheetId="0">재무상태표!$6:$7</definedName>
    <definedName name="_xlnm.Print_Titles">#REF!</definedName>
    <definedName name="PRINT_TITLES_MI">#REF!</definedName>
    <definedName name="prj">#REF!</definedName>
    <definedName name="PRODUCT2">#REF!</definedName>
    <definedName name="proj">#REF!</definedName>
    <definedName name="Q91A">#REF!</definedName>
    <definedName name="q91b">#REF!</definedName>
    <definedName name="QQ">#REF!</definedName>
    <definedName name="qweqwe">[0]!BenotaPrn</definedName>
    <definedName name="RangeAccess">#REF!</definedName>
    <definedName name="RawData">#REF!</definedName>
    <definedName name="RawHeader">#REF!</definedName>
    <definedName name="_xlnm.Recorder">#REF!</definedName>
    <definedName name="Res_Dev">#REF!</definedName>
    <definedName name="Reset">#REF!</definedName>
    <definedName name="rgg" hidden="1">[4]분석적검토!#REF!</definedName>
    <definedName name="rkatnwl">BlankMacro1</definedName>
    <definedName name="RL">#REF!</definedName>
    <definedName name="rrr">#REF!</definedName>
    <definedName name="sadasd">[0]!BenotaPrn</definedName>
    <definedName name="SALE">#REF!</definedName>
    <definedName name="SAMPLE">#REF!</definedName>
    <definedName name="SChonsei">#REF!</definedName>
    <definedName name="sdasd">[0]!BenotaPrn</definedName>
    <definedName name="sdasdas">[0]!BenotaPrn</definedName>
    <definedName name="sdfadsjf">BLCH</definedName>
    <definedName name="sdfgh">#REF!</definedName>
    <definedName name="sdksakd">BLCH</definedName>
    <definedName name="sdsda">[0]!BenotaPrn</definedName>
    <definedName name="SE">#REF!</definedName>
    <definedName name="Sensitivity">'[5]Sensitivity and GC Value'!$C$16:$L$25</definedName>
    <definedName name="SHIN" hidden="1">{#N/A,#N/A,FALSE,"P.C.B"}</definedName>
    <definedName name="sigma">#REF!</definedName>
    <definedName name="SOON" hidden="1">{#N/A,#N/A,FALSE,"P.C.B"}</definedName>
    <definedName name="ss" hidden="1">#REF!</definedName>
    <definedName name="STOCK">#REF!</definedName>
    <definedName name="sum">"'TAX-M'!$F$658"</definedName>
    <definedName name="SVC제품별매출" hidden="1">{#N/A,#N/A,FALSE,"P.C.B"}</definedName>
    <definedName name="T">#REF!</definedName>
    <definedName name="TChonsei">#REF!</definedName>
    <definedName name="TDeposi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1">#N/A</definedName>
    <definedName name="TEST_H2">#N/A</definedName>
    <definedName name="TEST_H3">#N/A</definedName>
    <definedName name="TEST_I1">#N/A</definedName>
    <definedName name="TEST_I2">#N/A</definedName>
    <definedName name="TEST_I3">#N/A</definedName>
    <definedName name="TEST_J1">#N/A</definedName>
    <definedName name="TEST_J2">#N/A</definedName>
    <definedName name="TEST_J3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extRefCopy1">#REF!</definedName>
    <definedName name="TextRefCopy17">#REF!</definedName>
    <definedName name="TextRefCopy19">#REF!</definedName>
    <definedName name="TextRefCopy2">#REF!</definedName>
    <definedName name="TextRefCopy20">#REF!</definedName>
    <definedName name="TextRefCopy24">#REF!</definedName>
    <definedName name="TextRefCopy3">#REF!</definedName>
    <definedName name="TextRefCopy4">#REF!</definedName>
    <definedName name="TextRefCopy5">#REF!</definedName>
    <definedName name="TextRefCopyRangeCount" hidden="1">1</definedName>
    <definedName name="Title">#REF!</definedName>
    <definedName name="TOTAL">"sum"</definedName>
    <definedName name="TRent">#REF!</definedName>
    <definedName name="UniqueArea1">#REF!</definedName>
    <definedName name="Unit">#REF!</definedName>
    <definedName name="uuu">#REF!</definedName>
    <definedName name="V">#N/A</definedName>
    <definedName name="W" hidden="1">{#N/A,#N/A,FALSE,"P.C.B"}</definedName>
    <definedName name="wef">[0]!BenotaPrn</definedName>
    <definedName name="widebs">#REF!</definedName>
    <definedName name="wkgk" hidden="1">{#N/A,#N/A,FALSE,"BS";#N/A,#N/A,FALSE,"PL";#N/A,#N/A,FALSE,"처분";#N/A,#N/A,FALSE,"현금";#N/A,#N/A,FALSE,"매출";#N/A,#N/A,FALSE,"원가";#N/A,#N/A,FALSE,"경영"}</definedName>
    <definedName name="WORK_COM">#N/A</definedName>
    <definedName name="wqeqwe">[0]!BenotaPrn</definedName>
    <definedName name="wqewqe">[0]!BenotaPrn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CB원가계산." hidden="1">{#N/A,#N/A,FALSE,"P.C.B"}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ww">BlankMacro1</definedName>
    <definedName name="www">BlankMacro1</definedName>
    <definedName name="wwwww">BlankMacro1</definedName>
    <definedName name="wwwwww">BlankMacro1</definedName>
    <definedName name="wwwwwwww">BlankMacro1</definedName>
    <definedName name="wwwwwwwwww">BlankMacro1</definedName>
    <definedName name="wwwwwwwwwwwwww">BlankMacro1</definedName>
    <definedName name="wwwwwwwwwwwwwwwww">BlankMacro1</definedName>
    <definedName name="X">#REF!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12</definedName>
    <definedName name="XRefPaste1" hidden="1">'[6]TB(PL)'!#REF!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18</definedName>
    <definedName name="XX">#REF!</definedName>
    <definedName name="Y">#REF!</definedName>
    <definedName name="year">#REF!</definedName>
    <definedName name="YOON" hidden="1">{#N/A,#N/A,FALSE,"P.C.B"}</definedName>
    <definedName name="YY">#N/A</definedName>
    <definedName name="yyy">#REF!</definedName>
    <definedName name="Z">#REF!</definedName>
    <definedName name="Z\">#N/A</definedName>
    <definedName name="za">#REF!</definedName>
    <definedName name="ㄱ" hidden="1">{#N/A,#N/A,FALSE,"BS";#N/A,#N/A,FALSE,"PL";#N/A,#N/A,FALSE,"처분";#N/A,#N/A,FALSE,"현금";#N/A,#N/A,FALSE,"매출";#N/A,#N/A,FALSE,"원가";#N/A,#N/A,FALSE,"경영"}</definedName>
    <definedName name="ㄱㄱ" hidden="1">{#N/A,#N/A,FALSE,"P.C.B"}</definedName>
    <definedName name="가" hidden="1">{#N/A,#N/A,FALSE,"P.C.B"}</definedName>
    <definedName name="가\" hidden="1">{#N/A,#N/A,FALSE,"BS";#N/A,#N/A,FALSE,"PL";#N/A,#N/A,FALSE,"처분";#N/A,#N/A,FALSE,"현금";#N/A,#N/A,FALSE,"매출";#N/A,#N/A,FALSE,"원가";#N/A,#N/A,FALSE,"경영"}</definedName>
    <definedName name="가나" hidden="1">[7]Sheet2!#REF!</definedName>
    <definedName name="감가상각" hidden="1">{#N/A,#N/A,FALSE,"총괄수정"}</definedName>
    <definedName name="감소">#REF!</definedName>
    <definedName name="감소분">#REF!</definedName>
    <definedName name="값" hidden="1">{#N/A,#N/A,FALSE,"P.C.B"}</definedName>
    <definedName name="강" hidden="1">{#N/A,#N/A,FALSE,"P.C.B"}</definedName>
    <definedName name="강수지">BlankMacro1</definedName>
    <definedName name="강원교통계">#REF!</definedName>
    <definedName name="강원교통비">#REF!</definedName>
    <definedName name="강원지급액">#REF!</definedName>
    <definedName name="강원차량계">#REF!</definedName>
    <definedName name="강원차량유지비">#REF!</definedName>
    <definedName name="거래">BlankMacro1</definedName>
    <definedName name="거래처">#REF!</definedName>
    <definedName name="거래처주소">#REF!</definedName>
    <definedName name="건물" hidden="1">{"'손익현황'!$A$1:$J$29"}</definedName>
    <definedName name="건물임." hidden="1">{"'손익현황'!$A$1:$J$29"}</definedName>
    <definedName name="결과">#REF!</definedName>
    <definedName name="결산" hidden="1">{#N/A,#N/A,FALSE,"BS";#N/A,#N/A,FALSE,"IS";#N/A,#N/A,FALSE,"결손금처리";#N/A,#N/A,FALSE,"cashflow"}</definedName>
    <definedName name="결산세부">#REF!</definedName>
    <definedName name="결산수정">#REF!</definedName>
    <definedName name="결산자료" hidden="1">{#N/A,#N/A,FALSE,"BS";#N/A,#N/A,FALSE,"PL";#N/A,#N/A,FALSE,"처분";#N/A,#N/A,FALSE,"현금";#N/A,#N/A,FALSE,"매출";#N/A,#N/A,FALSE,"원가";#N/A,#N/A,FALSE,"경영"}</definedName>
    <definedName name="결영" hidden="1">{#N/A,#N/A,FALSE,"P.C.B"}</definedName>
    <definedName name="경리" hidden="1">{#N/A,#N/A,FALSE,"P.C.B"}</definedName>
    <definedName name="경비">#REF!,#REF!</definedName>
    <definedName name="경상이익">#REF!</definedName>
    <definedName name="경영" hidden="1">{#N/A,#N/A,FALSE,"P.C.B"}</definedName>
    <definedName name="경영현황" hidden="1">{#N/A,#N/A,FALSE,"P.C.B"}</definedName>
    <definedName name="계산">#REF!</definedName>
    <definedName name="계정">#REF!</definedName>
    <definedName name="계정과목">#REF!</definedName>
    <definedName name="계정과목주소">#REF!</definedName>
    <definedName name="計定明細.書2.A">#REF!</definedName>
    <definedName name="計定明細.書2.B">#REF!</definedName>
    <definedName name="計定明細.書2.D">#REF!</definedName>
    <definedName name="계정코드">#REF!</definedName>
    <definedName name="계정항목">#REF!</definedName>
    <definedName name="계항거">#REF!</definedName>
    <definedName name="고정부채">#REF!</definedName>
    <definedName name="고정자산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사원가명세서">#REF!</definedName>
    <definedName name="관리" hidden="1">{#N/A,#N/A,FALSE,"P.C.B"}</definedName>
    <definedName name="관리1" hidden="1">{#N/A,#N/A,FALSE,"P.C.B"}</definedName>
    <definedName name="관리2" hidden="1">{#N/A,#N/A,FALSE,"P.C.B"}</definedName>
    <definedName name="관리과" hidden="1">{#N/A,#N/A,FALSE,"P.C.B"}</definedName>
    <definedName name="관리리리리" hidden="1">{#N/A,#N/A,FALSE,"P.C.B"}</definedName>
    <definedName name="관할_소관_세무서">#REF!</definedName>
    <definedName name="교육거래처">#REF!</definedName>
    <definedName name="구" hidden="1">{"'손익현황'!$A$1:$J$29"}</definedName>
    <definedName name="구구년수정">#REF!</definedName>
    <definedName name="구구년제시">#REF!</definedName>
    <definedName name="구분">#REF!</definedName>
    <definedName name="구축물" hidden="1">{"'손익현황'!$A$1:$J$29"}</definedName>
    <definedName name="구축물임" hidden="1">{"'손익현황'!$A$1:$J$29"}</definedName>
    <definedName name="구팔년">#REF!</definedName>
    <definedName name="국가명">#REF!</definedName>
    <definedName name="국사임대면적총괄">{"'보고양식'!$A$58:$K$111"}</definedName>
    <definedName name="군산공장2002">#REF!</definedName>
    <definedName name="규격">#REF!</definedName>
    <definedName name="규모금액">#REF!</definedName>
    <definedName name="금액">#REF!</definedName>
    <definedName name="금액테이블">[8]Master!$B$3:$O$588</definedName>
    <definedName name="금융">#REF!</definedName>
    <definedName name="급여">#REF!</definedName>
    <definedName name="기97">#REF!</definedName>
    <definedName name="기계장치" hidden="1">{"'손익현황'!$A$1:$J$29"}</definedName>
    <definedName name="기계현황">#REF!</definedName>
    <definedName name="기말잔액">#REF!</definedName>
    <definedName name="기본급_호봉">#REF!</definedName>
    <definedName name="기준">#REF!</definedName>
    <definedName name="기초잔액">#REF!</definedName>
    <definedName name="기타영업외수익">#REF!</definedName>
    <definedName name="기타영업외수익1">#REF!</definedName>
    <definedName name="기표일자">#REF!</definedName>
    <definedName name="김" hidden="1">{#N/A,#N/A,FALSE,"총괄수정"}</definedName>
    <definedName name="김도일">#REF!</definedName>
    <definedName name="김성수" hidden="1">{#N/A,#N/A,FALSE,"BS";#N/A,#N/A,FALSE,"PL";#N/A,#N/A,FALSE,"처분";#N/A,#N/A,FALSE,"현금";#N/A,#N/A,FALSE,"매출";#N/A,#N/A,FALSE,"원가";#N/A,#N/A,FALSE,"경영"}</definedName>
    <definedName name="김성수1" hidden="1">{#N/A,#N/A,FALSE,"BS";#N/A,#N/A,FALSE,"PL";#N/A,#N/A,FALSE,"처분";#N/A,#N/A,FALSE,"현금";#N/A,#N/A,FALSE,"매출";#N/A,#N/A,FALSE,"원가";#N/A,#N/A,FALSE,"경영"}</definedName>
    <definedName name="김성수2" hidden="1">{#N/A,#N/A,FALSE,"BS";#N/A,#N/A,FALSE,"PL";#N/A,#N/A,FALSE,"처분";#N/A,#N/A,FALSE,"현금";#N/A,#N/A,FALSE,"매출";#N/A,#N/A,FALSE,"원가";#N/A,#N/A,FALSE,"경영"}</definedName>
    <definedName name="김성수3" hidden="1">{#N/A,#N/A,FALSE,"BS";#N/A,#N/A,FALSE,"PL";#N/A,#N/A,FALSE,"처분";#N/A,#N/A,FALSE,"현금";#N/A,#N/A,FALSE,"매출";#N/A,#N/A,FALSE,"원가";#N/A,#N/A,FALSE,"경영"}</definedName>
    <definedName name="김진성1">BlankMacro1</definedName>
    <definedName name="김진희">#REF!</definedName>
    <definedName name="ㄴ">[0]!BenotaPrn</definedName>
    <definedName name="ㄴㄴ">[0]!BenotaPrn</definedName>
    <definedName name="ㄴㅇㄹ">#REF!</definedName>
    <definedName name="나리" hidden="1">{#N/A,#N/A,FALSE,"P.C.B"}</definedName>
    <definedName name="내부거리">#REF!</definedName>
    <definedName name="내용">BlankMacro1</definedName>
    <definedName name="내조서">[0]!BenotaPrn</definedName>
    <definedName name="냉공수지" hidden="1">#REF!</definedName>
    <definedName name="네고">#REF!</definedName>
    <definedName name="년">#REF!</definedName>
    <definedName name="년___월___일_까지">#REF!</definedName>
    <definedName name="누계">#REF!</definedName>
    <definedName name="누적값C">#REF!</definedName>
    <definedName name="누적값D">#REF!</definedName>
    <definedName name="ㄷ" hidden="1">{#N/A,#N/A,FALSE,"BS";#N/A,#N/A,FALSE,"PL";#N/A,#N/A,FALSE,"처분";#N/A,#N/A,FALSE,"현금";#N/A,#N/A,FALSE,"매출";#N/A,#N/A,FALSE,"원가";#N/A,#N/A,FALSE,"경영"}</definedName>
    <definedName name="ㄷㄷ" hidden="1">{#N/A,#N/A,FALSE,"P.C.B"}</definedName>
    <definedName name="ㄷㅈ" hidden="1">#REF!</definedName>
    <definedName name="단기차입금1" hidden="1">'[9]단기차입금(200006)'!#REF!</definedName>
    <definedName name="단수차이조정본">#REF!</definedName>
    <definedName name="당">#REF!</definedName>
    <definedName name="당기순손">#REF!</definedName>
    <definedName name="당기순손실">#REF!</definedName>
    <definedName name="당기순손익">#REF!</definedName>
    <definedName name="당기순이익">#REF!</definedName>
    <definedName name="당기입고">#REF!</definedName>
    <definedName name="당기입고2">#REF!</definedName>
    <definedName name="당월인쇄">#REF!</definedName>
    <definedName name="대_표_자_명">#REF!</definedName>
    <definedName name="대구교통계">#REF!</definedName>
    <definedName name="대구교통비">#REF!</definedName>
    <definedName name="대구지급액">#REF!</definedName>
    <definedName name="대구차량계">#REF!</definedName>
    <definedName name="대구차량유지비">#REF!</definedName>
    <definedName name="대변">#REF!</definedName>
    <definedName name="대변주소">#REF!</definedName>
    <definedName name="대차">#REF!</definedName>
    <definedName name="대차대조">#REF!</definedName>
    <definedName name="대차대조1">#REF!</definedName>
    <definedName name="대차대조2">#REF!</definedName>
    <definedName name="대차대조3">#REF!</definedName>
    <definedName name="대차대조4">#REF!</definedName>
    <definedName name="대차대조표">#REF!</definedName>
    <definedName name="대책및현황" hidden="1">{#N/A,#N/A,FALSE,"P.C.B"}</definedName>
    <definedName name="대표자_주민등록번호">#REF!</definedName>
    <definedName name="도도">[0]!BenotaPrn</definedName>
    <definedName name="도도돋">#REF!</definedName>
    <definedName name="도전손익" hidden="1">{#N/A,#N/A,FALSE,"P.C.B"}</definedName>
    <definedName name="도전손익집계" hidden="1">{#N/A,#N/A,FALSE,"P.C.B"}</definedName>
    <definedName name="동양종금">#REF!</definedName>
    <definedName name="ㄹ" hidden="1">{#N/A,#N/A,FALSE,"BS";#N/A,#N/A,FALSE,"PL";#N/A,#N/A,FALSE,"처분";#N/A,#N/A,FALSE,"현금";#N/A,#N/A,FALSE,"매출";#N/A,#N/A,FALSE,"원가";#N/A,#N/A,FALSE,"경영"}</definedName>
    <definedName name="ㄹㄹ" hidden="1">{#N/A,#N/A,FALSE,"P.C.B"}</definedName>
    <definedName name="ㄹㄹㄹㄹ" hidden="1">{#N/A,#N/A,FALSE,"P.C.B"}</definedName>
    <definedName name="ㄹㄹㄹㄹㄹ" hidden="1">{#N/A,#N/A,FALSE,"P.C.B"}</definedName>
    <definedName name="ㄹㄹㄹㄹㄹㄹ" hidden="1">{#N/A,#N/A,FALSE,"P.C.B"}</definedName>
    <definedName name="ㄹㄹㄹㄹㄹㄹㄹㄹㄹ" hidden="1">{#N/A,#N/A,FALSE,"P.C.B"}</definedName>
    <definedName name="ㄹㅇ">10</definedName>
    <definedName name="ㄹㅇㄹㅇ">#REF!</definedName>
    <definedName name="러" hidden="1">{#N/A,#N/A,FALSE,"P.C.B"}</definedName>
    <definedName name="러러" hidden="1">{#N/A,#N/A,FALSE,"P.C.B"}</definedName>
    <definedName name="러럴" hidden="1">{#N/A,#N/A,FALSE,"P.C.B"}</definedName>
    <definedName name="러럴처" hidden="1">{#N/A,#N/A,FALSE,"P.C.B"}</definedName>
    <definedName name="리셋">#REF!</definedName>
    <definedName name="리스트">#REF!</definedName>
    <definedName name="ㅁ">#N/A</definedName>
    <definedName name="ㅁ1">#REF!</definedName>
    <definedName name="ㅁㄴㅇㄹ">#REF!</definedName>
    <definedName name="ㅁㄴㅇㄻㅇㄴㄻㅇㄹㅇㅁㄹ">#REF!</definedName>
    <definedName name="ㅁㄹㅇㄹ">3</definedName>
    <definedName name="ㅁㅁ" hidden="1">{#N/A,#N/A,FALSE,"P.C.B"}</definedName>
    <definedName name="ㅁㅁㅁ">#REF!</definedName>
    <definedName name="ㅁㅁㅁㅁㅁ" hidden="1">{#N/A,#N/A,FALSE,"P.C.B"}</definedName>
    <definedName name="ㅁㅇ">#REF!</definedName>
    <definedName name="마감">#REF!</definedName>
    <definedName name="마감분석">#REF!</definedName>
    <definedName name="매차9697">#REF!</definedName>
    <definedName name="매출거래처">#REF!</definedName>
    <definedName name="매출계정">#REF!</definedName>
    <definedName name="매출차97VS98">#REF!</definedName>
    <definedName name="매출채권">#REF!</definedName>
    <definedName name="매출채권1">#REF!</definedName>
    <definedName name="매출채권2">#REF!</definedName>
    <definedName name="매출총괄">#REF!</definedName>
    <definedName name="매출현황">#REF!,#REF!</definedName>
    <definedName name="메모리경영">#REF!</definedName>
    <definedName name="메모리실적">#REF!</definedName>
    <definedName name="목차1" hidden="1">{#N/A,#N/A,FALSE,"BS";#N/A,#N/A,FALSE,"PL";#N/A,#N/A,FALSE,"처분";#N/A,#N/A,FALSE,"현금";#N/A,#N/A,FALSE,"매출";#N/A,#N/A,FALSE,"원가";#N/A,#N/A,FALSE,"경영"}</definedName>
    <definedName name="뭐">#REF!</definedName>
    <definedName name="미">{"'보고양식'!$A$58:$K$111"}</definedName>
    <definedName name="미미밈">#REF!</definedName>
    <definedName name="미수수익" hidden="1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" hidden="1">{#N/A,#N/A,FALSE,"P.C.B"}</definedName>
    <definedName name="ㅂㅂㅂ" hidden="1">{#N/A,#N/A,FALSE,"총괄수정"}</definedName>
    <definedName name="ㅂㅂㅂㅂ" hidden="1">{#N/A,#N/A,FALSE,"P.C.B"}</definedName>
    <definedName name="ㅂㅂㅂㅂㅂㅂ" hidden="1">{#N/A,#N/A,FALSE,"P.C.B"}</definedName>
    <definedName name="ㅂㅈ">#REF!</definedName>
    <definedName name="바">BlankMacro1</definedName>
    <definedName name="바보" hidden="1">{#N/A,#N/A,FALSE,"BS";#N/A,#N/A,FALSE,"PL";#N/A,#N/A,FALSE,"처분";#N/A,#N/A,FALSE,"현금";#N/A,#N/A,FALSE,"매출";#N/A,#N/A,FALSE,"원가";#N/A,#N/A,FALSE,"경영"}</definedName>
    <definedName name="박대영">#REF!</definedName>
    <definedName name="범위">#REF!</definedName>
    <definedName name="법인8월">#REF!</definedName>
    <definedName name="법인등록번호">#REF!</definedName>
    <definedName name="법인명">[10]입력자료!$C$3</definedName>
    <definedName name="법인세">'[11]금액집계(리포트)'!$D$126</definedName>
    <definedName name="법인세율">#REF!</definedName>
    <definedName name="베트남연결분개">[0]!BenotaPrn</definedName>
    <definedName name="변111" hidden="1">{#N/A,#N/A,FALSE,"P.C.B"}</definedName>
    <definedName name="변1111" hidden="1">{#N/A,#N/A,FALSE,"P.C.B"}</definedName>
    <definedName name="변경">#REF!</definedName>
    <definedName name="보고">#REF!</definedName>
    <definedName name="보유실효">#REF!</definedName>
    <definedName name="복사이월">#REF!</definedName>
    <definedName name="본사자금">#REF!</definedName>
    <definedName name="부채자본">#REF!</definedName>
    <definedName name="부채총계">#REF!</definedName>
    <definedName name="분">#REF!</definedName>
    <definedName name="분석">#REF!</definedName>
    <definedName name="비교표" hidden="1">{#N/A,#N/A,FALSE,"P.C.B"}</definedName>
    <definedName name="비용장" hidden="1">{#N/A,#N/A,FALSE,"총괄수정"}</definedName>
    <definedName name="ㅅ" hidden="1">{#N/A,#N/A,FALSE,"BS";#N/A,#N/A,FALSE,"PL";#N/A,#N/A,FALSE,"처분";#N/A,#N/A,FALSE,"현금";#N/A,#N/A,FALSE,"매출";#N/A,#N/A,FALSE,"원가";#N/A,#N/A,FALSE,"경영"}</definedName>
    <definedName name="ㅅㅅㅅ" hidden="1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사업년도1">#REF!</definedName>
    <definedName name="사업년도2">#REF!</definedName>
    <definedName name="사업부구입">#REF!</definedName>
    <definedName name="사업부매각">#REF!</definedName>
    <definedName name="사업연도__끝">[10]입력자료!$C$11</definedName>
    <definedName name="사업연도_시작">[10]입력자료!$C$10</definedName>
    <definedName name="사업자등록번호">[10]입력자료!$C$4</definedName>
    <definedName name="사업장소재지">#REF!</definedName>
    <definedName name="사용" hidden="1">{#N/A,#N/A,FALSE,"P.C.B"}</definedName>
    <definedName name="사원목록">#REF!</definedName>
    <definedName name="새">#REF!</definedName>
    <definedName name="새것">#REF!</definedName>
    <definedName name="새이름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생산일정">#REF!</definedName>
    <definedName name="서" hidden="1">{#N/A,#N/A,FALSE,"P.C.B"}</definedName>
    <definedName name="선수금">#REF!</definedName>
    <definedName name="설문지" hidden="1">#REF!</definedName>
    <definedName name="세풍토지">#REF!</definedName>
    <definedName name="소차">#REF!,#REF!</definedName>
    <definedName name="손실">#REF!</definedName>
    <definedName name="손익">#REF!</definedName>
    <definedName name="손익2" hidden="1">{#N/A,#N/A,FALSE,"P.C.B"}</definedName>
    <definedName name="손익본사">#REF!,#REF!,#REF!,#REF!,#REF!,#REF!</definedName>
    <definedName name="손익수">#REF!</definedName>
    <definedName name="손익실적" hidden="1">{#N/A,#N/A,FALSE,"P.C.B"}</definedName>
    <definedName name="손익요약">#REF!</definedName>
    <definedName name="손익현황">#REF!</definedName>
    <definedName name="쇼쇼">[0]!BenotaPrn</definedName>
    <definedName name="수국별">#REF!</definedName>
    <definedName name="수량">#REF!</definedName>
    <definedName name="수익">#REF!</definedName>
    <definedName name="수익율표">#REF!</definedName>
    <definedName name="수정" hidden="1">{#N/A,#N/A,FALSE,"BS";#N/A,#N/A,FALSE,"PL";#N/A,#N/A,FALSE,"처분";#N/A,#N/A,FALSE,"현금";#N/A,#N/A,FALSE,"매출";#N/A,#N/A,FALSE,"원가";#N/A,#N/A,FALSE,"경영"}</definedName>
    <definedName name="수정사항" hidden="1">#REF!</definedName>
    <definedName name="수정사항1">#REF!</definedName>
    <definedName name="순번">#REF!</definedName>
    <definedName name="순손실">#REF!</definedName>
    <definedName name="순이익">#REF!</definedName>
    <definedName name="施_設__投_資">#REF!</definedName>
    <definedName name="시간당임율">#REF!</definedName>
    <definedName name="시간외수당_호봉">#REF!</definedName>
    <definedName name="시리즈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신d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원보증보험">#REF!</definedName>
    <definedName name="신자">#REF!</definedName>
    <definedName name="신자1">#REF!</definedName>
    <definedName name="신자2">#REF!</definedName>
    <definedName name="실적" hidden="1">{#N/A,#N/A,FALSE,"P.C.B"}</definedName>
    <definedName name="實績">#REF!</definedName>
    <definedName name="실적5장">#REF!,#REF!,#REF!,#REF!,#REF!</definedName>
    <definedName name="실적손익분석" hidden="1">#REF!</definedName>
    <definedName name="심" hidden="1">{#N/A,#N/A,FALSE,"P.C.B"}</definedName>
    <definedName name="ㅇ" hidden="1">{#N/A,#N/A,FALSE,"P.C.B"}</definedName>
    <definedName name="ㅇ62">#REF!</definedName>
    <definedName name="ㅇㄴ">#REF!</definedName>
    <definedName name="ㅇㄴㄱㄹㄴㅇ">#REF!</definedName>
    <definedName name="ㅇㄴㄴㄴ">[0]!BenotaPrn</definedName>
    <definedName name="ㅇㄴㄷㅀㅅ" hidden="1">{#N/A,#N/A,FALSE,"총괄수정"}</definedName>
    <definedName name="ㅇㄴㄹㄴㄹㄷㅈ434">#REF!</definedName>
    <definedName name="ㅇㄹㄴㄹ">{"'보고양식'!$A$58:$K$111"}</definedName>
    <definedName name="ㅇㄹㄴㄹㄴㅇㄹㄴㅇㄹㄴㅇㄹ">#REF!</definedName>
    <definedName name="ㅇㄹㄴㅁㄹ">#REF!</definedName>
    <definedName name="ㅇㄹㄴㅇ">{"'보고양식'!$A$58:$K$111"}</definedName>
    <definedName name="ㅇㄹㄹ">16</definedName>
    <definedName name="ㅇㄹㅇ">#REF!</definedName>
    <definedName name="ㅇㄹ홍">#REF!</definedName>
    <definedName name="ㅇㅇ">[12]입력자료!$C$10</definedName>
    <definedName name="ㅇㅇㅇㅇ" hidden="1">{#N/A,#N/A,FALSE,"BS";#N/A,#N/A,FALSE,"PL";#N/A,#N/A,FALSE,"처분";#N/A,#N/A,FALSE,"현금";#N/A,#N/A,FALSE,"매출";#N/A,#N/A,FALSE,"원가";#N/A,#N/A,FALSE,"경영"}</definedName>
    <definedName name="ㅇㅇㅇㅇㅇ" hidden="1">{#N/A,#N/A,FALSE,"P.C.B"}</definedName>
    <definedName name="아">#REF!</definedName>
    <definedName name="아니">#REF!</definedName>
    <definedName name="아니오">#REF!</definedName>
    <definedName name="아래">#REF!,#REF!,#REF!,#REF!,#REF!</definedName>
    <definedName name="아아">#REF!</definedName>
    <definedName name="아아앙" hidden="1">{#N/A,#N/A,FALSE,"P.C.B"}</definedName>
    <definedName name="아이고">#REF!</definedName>
    <definedName name="안" hidden="1">{#N/A,#N/A,FALSE,"P.C.B"}</definedName>
    <definedName name="안건" hidden="1">{#N/A,#N/A,FALSE,"BS";#N/A,#N/A,FALSE,"PL";#N/A,#N/A,FALSE,"처분";#N/A,#N/A,FALSE,"현금";#N/A,#N/A,FALSE,"매출";#N/A,#N/A,FALSE,"원가";#N/A,#N/A,FALSE,"경영"}</definedName>
    <definedName name="앙" hidden="1">{#N/A,#N/A,FALSE,"P.C.B"}</definedName>
    <definedName name="약정이월">#REF!</definedName>
    <definedName name="어">#REF!</definedName>
    <definedName name="어음차입금" hidden="1">#REF!</definedName>
    <definedName name="업_태">#REF!</definedName>
    <definedName name="업체별" hidden="1">{#N/A,#N/A,FALSE,"총괄수정"}</definedName>
    <definedName name="없음">#REF!</definedName>
    <definedName name="엊">BlankMacro1</definedName>
    <definedName name="연결" hidden="1">{#N/A,#N/A,FALSE,"BS";#N/A,#N/A,FALSE,"PL";#N/A,#N/A,FALSE,"처분";#N/A,#N/A,FALSE,"현금";#N/A,#N/A,FALSE,"매출";#N/A,#N/A,FALSE,"원가";#N/A,#N/A,FALSE,"경영"}</definedName>
    <definedName name="연결조정">[0]!BenotaPrn</definedName>
    <definedName name="연결조정분개2">#REF!</definedName>
    <definedName name="연도별추정손익계산서1q" hidden="1">{#N/A,#N/A,FALSE,"총괄수정"}</definedName>
    <definedName name="연습">#REF!</definedName>
    <definedName name="영" hidden="1">{#N/A,#N/A,FALSE,"P.C.B"}</definedName>
    <definedName name="영업">#REF!</definedName>
    <definedName name="영업보증금">#REF!</definedName>
    <definedName name="영업외비용">#REF!</definedName>
    <definedName name="영업외손익">#REF!</definedName>
    <definedName name="영업외수익">#REF!</definedName>
    <definedName name="영업이익">#REF!</definedName>
    <definedName name="영철" hidden="1">{#N/A,#N/A,FALSE,"P.C.B"}</definedName>
    <definedName name="예_상_대_차_대_조_표">#REF!</definedName>
    <definedName name="예금">#REF!</definedName>
    <definedName name="예비분석">#REF!</definedName>
    <definedName name="외상매입금">#REF!</definedName>
    <definedName name="외화">[13]대손검토!$A$77:$E$111</definedName>
    <definedName name="용" hidden="1">{#N/A,#N/A,FALSE,"P.C.B"}</definedName>
    <definedName name="용역거래처">#REF!</definedName>
    <definedName name="우라" hidden="1">{"'Sheet1'!$A$1:$D$15"}</definedName>
    <definedName name="우출">BlankMacro1</definedName>
    <definedName name="운" hidden="1">{#N/A,#N/A,FALSE,"P.C.B"}</definedName>
    <definedName name="원" hidden="1">{#N/A,#N/A,FALSE,"P.C.B"}</definedName>
    <definedName name="원천징수합계">#REF!</definedName>
    <definedName name="월">#REF!</definedName>
    <definedName name="월별손익" hidden="1">{#N/A,#N/A,FALSE,"P.C.B"}</definedName>
    <definedName name="월별손익2" hidden="1">{#N/A,#N/A,FALSE,"P.C.B"}</definedName>
    <definedName name="월별영업">#REF!</definedName>
    <definedName name="월별채권">#REF!</definedName>
    <definedName name="월재고">#REF!</definedName>
    <definedName name="유">[0]!BenotaPrn</definedName>
    <definedName name="유가증권" hidden="1">{#N/A,#N/A,FALSE,"BS";#N/A,#N/A,FALSE,"PL";#N/A,#N/A,FALSE,"처분";#N/A,#N/A,FALSE,"현금";#N/A,#N/A,FALSE,"매출";#N/A,#N/A,FALSE,"원가";#N/A,#N/A,FALSE,"경영"}</definedName>
    <definedName name="유동부채">#REF!</definedName>
    <definedName name="유동성사채" hidden="1">#REF!</definedName>
    <definedName name="유동자산">#REF!</definedName>
    <definedName name="유병원">[0]!BenotaPrn</definedName>
    <definedName name="유형근" hidden="1">"AS2DocumentEdit"</definedName>
    <definedName name="음">#REF!</definedName>
    <definedName name="음성자산">#REF!</definedName>
    <definedName name="이" hidden="1">{#N/A,#N/A,FALSE,"P.C.B"}</definedName>
    <definedName name="이근우" hidden="1">{#N/A,#N/A,FALSE,"BS";#N/A,#N/A,FALSE,"PL";#N/A,#N/A,FALSE,"처분";#N/A,#N/A,FALSE,"현금";#N/A,#N/A,FALSE,"매출";#N/A,#N/A,FALSE,"원가";#N/A,#N/A,FALSE,"경영"}</definedName>
    <definedName name="이름">#REF!</definedName>
    <definedName name="이름바뀜" hidden="1">{#N/A,#N/A,FALSE,"BS";#N/A,#N/A,FALSE,"PL";#N/A,#N/A,FALSE,"처분";#N/A,#N/A,FALSE,"현금";#N/A,#N/A,FALSE,"매출";#N/A,#N/A,FALSE,"원가";#N/A,#N/A,FALSE,"경영"}</definedName>
    <definedName name="이름바뀜1" hidden="1">{#N/A,#N/A,FALSE,"BS";#N/A,#N/A,FALSE,"PL";#N/A,#N/A,FALSE,"처분";#N/A,#N/A,FALSE,"현금";#N/A,#N/A,FALSE,"매출";#N/A,#N/A,FALSE,"원가";#N/A,#N/A,FALSE,"경영"}</definedName>
    <definedName name="이름바뀜2">#REF!</definedName>
    <definedName name="이름바뀜3" hidden="1">{#N/A,#N/A,FALSE,"BS";#N/A,#N/A,FALSE,"PL";#N/A,#N/A,FALSE,"처분";#N/A,#N/A,FALSE,"현금";#N/A,#N/A,FALSE,"매출";#N/A,#N/A,FALSE,"원가";#N/A,#N/A,FALSE,"경영"}</definedName>
    <definedName name="이익잉여">#REF!</definedName>
    <definedName name="이잉">#REF!</definedName>
    <definedName name="이잉여">#REF!</definedName>
    <definedName name="인" hidden="1">{#N/A,#N/A,FALSE,"총괄수정"}</definedName>
    <definedName name="인당" hidden="1">{#N/A,#N/A,FALSE,"총괄수정"}</definedName>
    <definedName name="인사" hidden="1">{#N/A,#N/A,FALSE,"P.C.B"}</definedName>
    <definedName name="인쇄">#REF!</definedName>
    <definedName name="인쇄범위">#REF!</definedName>
    <definedName name="인쇄제목">#REF!</definedName>
    <definedName name="인원">#REF!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임대">#REF!</definedName>
    <definedName name="임대보증금" hidden="1">{#N/A,#N/A,FALSE,"BS";#N/A,#N/A,FALSE,"PL";#N/A,#N/A,FALSE,"처분";#N/A,#N/A,FALSE,"현금";#N/A,#N/A,FALSE,"매출";#N/A,#N/A,FALSE,"원가";#N/A,#N/A,FALSE,"경영"}</definedName>
    <definedName name="임원별">#REF!</definedName>
    <definedName name="임차보증금">#REF!</definedName>
    <definedName name="입고량">#REF!</definedName>
    <definedName name="ㅈ" hidden="1">{#N/A,#N/A,FALSE,"BS";#N/A,#N/A,FALSE,"PL";#N/A,#N/A,FALSE,"처분";#N/A,#N/A,FALSE,"현금";#N/A,#N/A,FALSE,"매출";#N/A,#N/A,FALSE,"원가";#N/A,#N/A,FALSE,"경영"}</definedName>
    <definedName name="ㅈㅈㅈ" hidden="1">{#N/A,#N/A,FALSE,"BS";#N/A,#N/A,FALSE,"PL";#N/A,#N/A,FALSE,"처분";#N/A,#N/A,FALSE,"현금";#N/A,#N/A,FALSE,"매출";#N/A,#N/A,FALSE,"원가";#N/A,#N/A,FALSE,"경영"}</definedName>
    <definedName name="자금수지">#REF!</definedName>
    <definedName name="자본금" hidden="1">{#N/A,#N/A,FALSE,"BS";#N/A,#N/A,FALSE,"PL";#N/A,#N/A,FALSE,"처분";#N/A,#N/A,FALSE,"현금";#N/A,#N/A,FALSE,"매출";#N/A,#N/A,FALSE,"원가";#N/A,#N/A,FALSE,"경영"}</definedName>
    <definedName name="자본변동06" hidden="1">{#N/A,#N/A,FALSE,"BS";#N/A,#N/A,FALSE,"PL";#N/A,#N/A,FALSE,"처분";#N/A,#N/A,FALSE,"현금";#N/A,#N/A,FALSE,"매출";#N/A,#N/A,FALSE,"원가";#N/A,#N/A,FALSE,"경영"}</definedName>
    <definedName name="자본총계">#REF!</definedName>
    <definedName name="자산">#REF!</definedName>
    <definedName name="자산1">#REF!</definedName>
    <definedName name="자산건전성">#REF!</definedName>
    <definedName name="자장">BlankMacro1</definedName>
    <definedName name="작성조서" hidden="1">{#N/A,#N/A,FALSE,"BS";#N/A,#N/A,FALSE,"PL";#N/A,#N/A,FALSE,"처분";#N/A,#N/A,FALSE,"현금";#N/A,#N/A,FALSE,"매출";#N/A,#N/A,FALSE,"원가";#N/A,#N/A,FALSE,"경영"}</definedName>
    <definedName name="잔양" hidden="1">{#N/A,#N/A,FALSE,"P.C.B"}</definedName>
    <definedName name="잔존만기">#REF!</definedName>
    <definedName name="장단기차입금">#REF!</definedName>
    <definedName name="재고99">#REF!</definedName>
    <definedName name="재고자산">#REF!</definedName>
    <definedName name="재고자산매입">#REF!</definedName>
    <definedName name="재관비율">6.9%</definedName>
    <definedName name="재료비" hidden="1">{#N/A,#N/A,FALSE,"P.C.B"}</definedName>
    <definedName name="적요">#REF!</definedName>
    <definedName name="전">#REF!</definedName>
    <definedName name="전_화_번_호">#REF!</definedName>
    <definedName name="전기표">#REF!</definedName>
    <definedName name="전년경영비" hidden="1">{#N/A,#N/A,FALSE,"P.C.B"}</definedName>
    <definedName name="전분당2002">#REF!</definedName>
    <definedName name="전세권설정국사">{"'보고양식'!$A$58:$K$111"}</definedName>
    <definedName name="전신전화">#REF!</definedName>
    <definedName name="전입액">#REF!</definedName>
    <definedName name="전체범위">#REF!</definedName>
    <definedName name="전체인쇄">#REF!</definedName>
    <definedName name="전표번호">#REF!</definedName>
    <definedName name="정리" hidden="1">{#N/A,#N/A,FALSE,"P.C.B"}</definedName>
    <definedName name="정산표">#REF!</definedName>
    <definedName name="정산표2">#REF!</definedName>
    <definedName name="제조">#REF!</definedName>
    <definedName name="제지1">#REF!</definedName>
    <definedName name="제지2">#REF!</definedName>
    <definedName name="제품규격">#REF!</definedName>
    <definedName name="제품지표">#REF!</definedName>
    <definedName name="제품판매">#REF!,#REF!</definedName>
    <definedName name="조정" hidden="1">#REF!</definedName>
    <definedName name="조직별인원현황">{"'보고양식'!$A$58:$K$111"}</definedName>
    <definedName name="조회서번호">#REF!</definedName>
    <definedName name="종_목">#REF!</definedName>
    <definedName name="주간205">#REF!</definedName>
    <definedName name="주간603">#REF!</definedName>
    <definedName name="주마감" hidden="1">#REF!</definedName>
    <definedName name="주석">#REF!</definedName>
    <definedName name="주석1">#REF!</definedName>
    <definedName name="주석2">#REF!</definedName>
    <definedName name="주성회차">[0]!BenotaPrn</definedName>
    <definedName name="주소">#REF!</definedName>
    <definedName name="주식">#REF!</definedName>
    <definedName name="주요">#REF!</definedName>
    <definedName name="중간요약" hidden="1">{#N/A,#N/A,FALSE,"BS";#N/A,#N/A,FALSE,"PL";#N/A,#N/A,FALSE,"처분";#N/A,#N/A,FALSE,"현금";#N/A,#N/A,FALSE,"매출";#N/A,#N/A,FALSE,"원가";#N/A,#N/A,FALSE,"경영"}</definedName>
    <definedName name="중점추진1">#REF!</definedName>
    <definedName name="지급보증받은사항">#REF!</definedName>
    <definedName name="지급어음">#REF!</definedName>
    <definedName name="지급어음1">#REF!</definedName>
    <definedName name="지역별">#REF!,#REF!</definedName>
    <definedName name="지자">#REF!</definedName>
    <definedName name="지점누계">#REF!</definedName>
    <definedName name="지점당월">#REF!</definedName>
    <definedName name="진짜현금작성조서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ㅊㅈㅇ">5</definedName>
    <definedName name="차량운반구" hidden="1">{"'손익현황'!$A$1:$J$29"}</definedName>
    <definedName name="차변">#REF!</definedName>
    <definedName name="차변주소">#REF!</definedName>
    <definedName name="차액보고서">#REF!</definedName>
    <definedName name="차액총괄표">#REF!</definedName>
    <definedName name="차이분석">#REF!</definedName>
    <definedName name="차이조정분" hidden="1">{"'Sheet1'!$A$1:$D$15"}</definedName>
    <definedName name="차입금">#REF!</definedName>
    <definedName name="채권99">#REF!</definedName>
    <definedName name="채권sort">#REF!</definedName>
    <definedName name="채권계정과목">#REF!</definedName>
    <definedName name="채권금액">#REF!</definedName>
    <definedName name="채권유">#REF!</definedName>
    <definedName name="채권주석">#REF!</definedName>
    <definedName name="채무sort">#REF!</definedName>
    <definedName name="채무계정과목">#REF!</definedName>
    <definedName name="채무금액">#REF!</definedName>
    <definedName name="채무제목">#REF!</definedName>
    <definedName name="촉" hidden="1">{#N/A,#N/A,FALSE,"P.C.B"}</definedName>
    <definedName name="총괄표">#REF!</definedName>
    <definedName name="총괄표전체">#REF!</definedName>
    <definedName name="총무" hidden="1">{#N/A,#N/A,FALSE,"P.C.B"}</definedName>
    <definedName name="총합">#REF!</definedName>
    <definedName name="최">#N/A</definedName>
    <definedName name="최재호" hidden="1">#REF!</definedName>
    <definedName name="최초">#REF!</definedName>
    <definedName name="추계합계">#REF!</definedName>
    <definedName name="출원명">#REF!</definedName>
    <definedName name="출원품목">#REF!</definedName>
    <definedName name="출자금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ㅋㄴㄷ">4</definedName>
    <definedName name="ㅋㅇㅍ">21</definedName>
    <definedName name="ㅋㅋ" hidden="1">#REF!</definedName>
    <definedName name="ㅋㅋㅋㅋㅋ" hidden="1">{#N/A,#N/A,FALSE,"P.C.B"}</definedName>
    <definedName name="콜옵션">#REF!</definedName>
    <definedName name="ㅌ" hidden="1">{#N/A,#N/A,FALSE,"BS";#N/A,#N/A,FALSE,"PL";#N/A,#N/A,FALSE,"처분";#N/A,#N/A,FALSE,"현금";#N/A,#N/A,FALSE,"매출";#N/A,#N/A,FALSE,"원가";#N/A,#N/A,FALSE,"경영"}</definedName>
    <definedName name="태" hidden="1">{#N/A,#N/A,FALSE,"P.C.B"}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통">BlankMacro1</definedName>
    <definedName name="통보용" hidden="1">{#N/A,#N/A,FALSE,"총괄수정"}</definedName>
    <definedName name="통보현황" hidden="1">{#N/A,#N/A,FALSE,"총괄수정"}</definedName>
    <definedName name="퇴충인원">#REF!</definedName>
    <definedName name="투자2" hidden="1">{#N/A,#N/A,FALSE,"P.C.B"}</definedName>
    <definedName name="투자유" hidden="1">{#N/A,#N/A,FALSE,"BS";#N/A,#N/A,FALSE,"PL";#N/A,#N/A,FALSE,"처분";#N/A,#N/A,FALSE,"현금";#N/A,#N/A,FALSE,"매출";#N/A,#N/A,FALSE,"원가";#N/A,#N/A,FALSE,"경영"}</definedName>
    <definedName name="특별손실">#REF!</definedName>
    <definedName name="특별이익">#REF!</definedName>
    <definedName name="특정현금">#REF!</definedName>
    <definedName name="특정현금과예금" hidden="1">#REF!</definedName>
    <definedName name="ㅍㅍㅍㅍ" hidden="1">{#N/A,#N/A,FALSE,"P.C.B"}</definedName>
    <definedName name="ㅍㅍㅍㅍㅍㅍㅍㅍ" hidden="1">{#N/A,#N/A,FALSE,"P.C.B"}</definedName>
    <definedName name="판관">#REF!</definedName>
    <definedName name="표1" hidden="1">{#N/A,#N/A,FALSE,"P.C.B"}</definedName>
    <definedName name="표표표" hidden="1">{#N/A,#N/A,FALSE,"P.C.B"}</definedName>
    <definedName name="품의일자">#REF!</definedName>
    <definedName name="피비씨">#REF!</definedName>
    <definedName name="피비씨리스트">#REF!</definedName>
    <definedName name="ㅎ">#REF!</definedName>
    <definedName name="ㅎㅇ">#REF!</definedName>
    <definedName name="ㅎㅎ">#REF!</definedName>
    <definedName name="ㅎㅎㅎ" hidden="1">{#N/A,#N/A,FALSE,"P.C.B"}</definedName>
    <definedName name="ㅎㅎㅎㅎ" hidden="1">{#N/A,#N/A,FALSE,"BS";#N/A,#N/A,FALSE,"PL";#N/A,#N/A,FALSE,"처분";#N/A,#N/A,FALSE,"현금";#N/A,#N/A,FALSE,"매출";#N/A,#N/A,FALSE,"원가";#N/A,#N/A,FALSE,"경영"}</definedName>
    <definedName name="한국8" hidden="1">#REF!</definedName>
    <definedName name="한국9" hidden="1">#REF!</definedName>
    <definedName name="한미" hidden="1">#REF!</definedName>
    <definedName name="합계">[0]!BenotaPrn</definedName>
    <definedName name="항목">#REF!</definedName>
    <definedName name="항목주소">#REF!</definedName>
    <definedName name="해상" hidden="1">{#N/A,#N/A,FALSE,"BS";#N/A,#N/A,FALSE,"PL";#N/A,#N/A,FALSE,"처분";#N/A,#N/A,FALSE,"현금";#N/A,#N/A,FALSE,"매출";#N/A,#N/A,FALSE,"원가";#N/A,#N/A,FALSE,"경영"}</definedName>
    <definedName name="행번호">#REF!</definedName>
    <definedName name="헝호ㅓㅎㄹ">#REF!</definedName>
    <definedName name="현금">#REF!</definedName>
    <definedName name="현금흐믈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현지">#REF!</definedName>
    <definedName name="협력사">{"'보고양식'!$A$58:$K$111"}</definedName>
    <definedName name="호ㅓ쇼로">#REF!</definedName>
    <definedName name="혾ㅇㄹㄹ">#REF!</definedName>
    <definedName name="홍" hidden="1">{#N/A,#N/A,FALSE,"P.C.B"}</definedName>
    <definedName name="확인">#REF!</definedName>
    <definedName name="회사명">#REF!</definedName>
    <definedName name="회원가입권">#REF!</definedName>
    <definedName name="회차계좌">[0]!BenotaPrn</definedName>
    <definedName name="훈" hidden="1">{#N/A,#N/A,FALSE,"P.C.B"}</definedName>
    <definedName name="汇率">#REF!</definedName>
    <definedName name="흐름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ㅏㅏ" hidden="1">{#N/A,#N/A,FALSE,"P.C.B"}</definedName>
    <definedName name="ㅏㅏㅏㅏㅏ" hidden="1">{#N/A,#N/A,FALSE,"P.C.B"}</definedName>
    <definedName name="ㅏㅓㅣㅣ">[0]!BenotaPrn</definedName>
    <definedName name="ㅏㅣ" hidden="1">{#N/A,#N/A,FALSE,"총괄수정"}</definedName>
    <definedName name="ㅐㅏ" hidden="1">{#N/A,#N/A,FALSE,"P.C.B"}</definedName>
    <definedName name="ㅓ" hidden="1">{#N/A,#N/A,FALSE,"BS";#N/A,#N/A,FALSE,"PL";#N/A,#N/A,FALSE,"처분";#N/A,#N/A,FALSE,"현금";#N/A,#N/A,FALSE,"매출";#N/A,#N/A,FALSE,"원가";#N/A,#N/A,FALSE,"경영"}</definedName>
    <definedName name="ㅓㅓㅓㅓㅓㅓㅓ" hidden="1">{#N/A,#N/A,FALSE,"P.C.B"}</definedName>
    <definedName name="ㅔ갸ㅜㅅ_샤싣ㄴ">#REF!</definedName>
    <definedName name="ㅕ" hidden="1">{#N/A,#N/A,FALSE,"BS";#N/A,#N/A,FALSE,"PL";#N/A,#N/A,FALSE,"처분";#N/A,#N/A,FALSE,"현금";#N/A,#N/A,FALSE,"매출";#N/A,#N/A,FALSE,"원가";#N/A,#N/A,FALSE,"경영"}</definedName>
    <definedName name="ㅗ">#REF!</definedName>
    <definedName name="ㅗㄹ올요ㅗ">#REF!</definedName>
    <definedName name="ㅗㄹ홀">#REF!</definedName>
    <definedName name="ㅗ홓">#REF!</definedName>
    <definedName name="ㅗㅓㅅ교ㅗㄱㄷ">#REF!</definedName>
    <definedName name="ㅛ" hidden="1">{#N/A,#N/A,FALSE,"BS";#N/A,#N/A,FALSE,"PL";#N/A,#N/A,FALSE,"처분";#N/A,#N/A,FALSE,"현금";#N/A,#N/A,FALSE,"매출";#N/A,#N/A,FALSE,"원가";#N/A,#N/A,FALSE,"경영"}</definedName>
    <definedName name="ㅛㅛ" hidden="1">{#N/A,#N/A,FALSE,"P.C.B"}</definedName>
    <definedName name="ㅜㅗㅜㅛㅎ">BlankMacro1</definedName>
    <definedName name="ㅡ12">#REF!</definedName>
    <definedName name="ㅡㅡㅡ" hidden="1">{#N/A,#N/A,FALSE,"P.C.B"}</definedName>
    <definedName name="ㅣㅣㅣㅏㅏㅏ">#REF!</definedName>
    <definedName name="ㅣㅣㅣㅣ" hidden="1">{#N/A,#N/A,FALSE,"P.C.B"}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6" i="1" l="1"/>
  <c r="D396" i="1"/>
  <c r="F394" i="1"/>
  <c r="D394" i="1"/>
  <c r="F393" i="1"/>
  <c r="D393" i="1"/>
  <c r="F392" i="1"/>
  <c r="F391" i="1"/>
  <c r="D391" i="1"/>
  <c r="D390" i="1" s="1"/>
  <c r="F390" i="1"/>
  <c r="F389" i="1"/>
  <c r="D389" i="1"/>
  <c r="F388" i="1"/>
  <c r="D388" i="1"/>
  <c r="F387" i="1"/>
  <c r="D387" i="1"/>
  <c r="F386" i="1"/>
  <c r="F385" i="1" s="1"/>
  <c r="D386" i="1"/>
  <c r="F384" i="1"/>
  <c r="F383" i="1" s="1"/>
  <c r="D384" i="1"/>
  <c r="D383" i="1" s="1"/>
  <c r="F381" i="1"/>
  <c r="D381" i="1"/>
  <c r="F380" i="1"/>
  <c r="D380" i="1"/>
  <c r="F379" i="1"/>
  <c r="D379" i="1"/>
  <c r="F378" i="1"/>
  <c r="D378" i="1"/>
  <c r="F377" i="1"/>
  <c r="F376" i="1"/>
  <c r="D376" i="1"/>
  <c r="F375" i="1"/>
  <c r="D375" i="1"/>
  <c r="F374" i="1"/>
  <c r="D374" i="1"/>
  <c r="F373" i="1"/>
  <c r="D373" i="1"/>
  <c r="D372" i="1" s="1"/>
  <c r="F370" i="1"/>
  <c r="D370" i="1"/>
  <c r="F366" i="1"/>
  <c r="F365" i="1" s="1"/>
  <c r="D366" i="1"/>
  <c r="D365" i="1" s="1"/>
  <c r="F364" i="1"/>
  <c r="D364" i="1"/>
  <c r="D363" i="1" s="1"/>
  <c r="D358" i="1" s="1"/>
  <c r="F363" i="1"/>
  <c r="F361" i="1"/>
  <c r="D361" i="1"/>
  <c r="F360" i="1"/>
  <c r="D359" i="1"/>
  <c r="F359" i="1"/>
  <c r="F358" i="1" s="1"/>
  <c r="F355" i="1"/>
  <c r="D355" i="1"/>
  <c r="F354" i="1"/>
  <c r="D354" i="1"/>
  <c r="F353" i="1"/>
  <c r="F351" i="1" s="1"/>
  <c r="D353" i="1"/>
  <c r="F352" i="1"/>
  <c r="D352" i="1"/>
  <c r="F350" i="1"/>
  <c r="F349" i="1" s="1"/>
  <c r="D350" i="1"/>
  <c r="D349" i="1" s="1"/>
  <c r="F345" i="1"/>
  <c r="F344" i="1" s="1"/>
  <c r="D345" i="1"/>
  <c r="D344" i="1" s="1"/>
  <c r="F343" i="1"/>
  <c r="D343" i="1"/>
  <c r="F342" i="1"/>
  <c r="D342" i="1"/>
  <c r="F341" i="1"/>
  <c r="D341" i="1"/>
  <c r="F340" i="1"/>
  <c r="D340" i="1"/>
  <c r="F339" i="1"/>
  <c r="D339" i="1"/>
  <c r="F338" i="1"/>
  <c r="F337" i="1" s="1"/>
  <c r="D338" i="1"/>
  <c r="D336" i="1"/>
  <c r="F334" i="1"/>
  <c r="F332" i="1" s="1"/>
  <c r="D334" i="1"/>
  <c r="F333" i="1"/>
  <c r="D333" i="1"/>
  <c r="F328" i="1"/>
  <c r="D328" i="1"/>
  <c r="F327" i="1"/>
  <c r="D327" i="1"/>
  <c r="F325" i="1"/>
  <c r="D325" i="1"/>
  <c r="F323" i="1"/>
  <c r="D323" i="1"/>
  <c r="F321" i="1"/>
  <c r="D321" i="1"/>
  <c r="F317" i="1"/>
  <c r="F316" i="1" s="1"/>
  <c r="D317" i="1"/>
  <c r="D316" i="1" s="1"/>
  <c r="F315" i="1"/>
  <c r="D315" i="1"/>
  <c r="F314" i="1"/>
  <c r="D314" i="1"/>
  <c r="F313" i="1"/>
  <c r="F311" i="1" s="1"/>
  <c r="D313" i="1"/>
  <c r="F312" i="1"/>
  <c r="D312" i="1"/>
  <c r="D311" i="1" s="1"/>
  <c r="D307" i="1"/>
  <c r="F307" i="1"/>
  <c r="F306" i="1"/>
  <c r="D306" i="1"/>
  <c r="F305" i="1"/>
  <c r="D305" i="1"/>
  <c r="F304" i="1"/>
  <c r="D304" i="1"/>
  <c r="F303" i="1"/>
  <c r="D303" i="1"/>
  <c r="F302" i="1"/>
  <c r="D302" i="1"/>
  <c r="F300" i="1"/>
  <c r="F299" i="1" s="1"/>
  <c r="D300" i="1"/>
  <c r="D299" i="1" s="1"/>
  <c r="D298" i="1"/>
  <c r="F295" i="1"/>
  <c r="D295" i="1"/>
  <c r="F293" i="1"/>
  <c r="D293" i="1"/>
  <c r="F291" i="1"/>
  <c r="D291" i="1"/>
  <c r="F290" i="1"/>
  <c r="D290" i="1"/>
  <c r="F287" i="1"/>
  <c r="D287" i="1"/>
  <c r="F286" i="1"/>
  <c r="D286" i="1"/>
  <c r="F285" i="1"/>
  <c r="D285" i="1"/>
  <c r="F284" i="1"/>
  <c r="D284" i="1"/>
  <c r="F282" i="1"/>
  <c r="D282" i="1"/>
  <c r="F280" i="1"/>
  <c r="D280" i="1"/>
  <c r="F278" i="1"/>
  <c r="D278" i="1"/>
  <c r="F273" i="1"/>
  <c r="D273" i="1"/>
  <c r="F268" i="1"/>
  <c r="F266" i="1"/>
  <c r="F265" i="1" s="1"/>
  <c r="D266" i="1"/>
  <c r="F264" i="1"/>
  <c r="D264" i="1"/>
  <c r="D263" i="1" s="1"/>
  <c r="F263" i="1"/>
  <c r="F262" i="1"/>
  <c r="F261" i="1" s="1"/>
  <c r="D262" i="1"/>
  <c r="D261" i="1" s="1"/>
  <c r="F260" i="1"/>
  <c r="D260" i="1"/>
  <c r="D258" i="1"/>
  <c r="D257" i="1" s="1"/>
  <c r="F258" i="1"/>
  <c r="F257" i="1" s="1"/>
  <c r="F256" i="1"/>
  <c r="F255" i="1" s="1"/>
  <c r="D256" i="1"/>
  <c r="D255" i="1" s="1"/>
  <c r="F251" i="1"/>
  <c r="D249" i="1"/>
  <c r="F249" i="1"/>
  <c r="F241" i="1"/>
  <c r="F236" i="1"/>
  <c r="D236" i="1"/>
  <c r="F232" i="1"/>
  <c r="F228" i="1"/>
  <c r="D228" i="1"/>
  <c r="D227" i="1" s="1"/>
  <c r="F227" i="1"/>
  <c r="F222" i="1"/>
  <c r="F218" i="1"/>
  <c r="D216" i="1"/>
  <c r="D215" i="1" s="1"/>
  <c r="F204" i="1"/>
  <c r="F203" i="1"/>
  <c r="F198" i="1"/>
  <c r="D198" i="1"/>
  <c r="F194" i="1"/>
  <c r="D194" i="1"/>
  <c r="F190" i="1"/>
  <c r="F186" i="1"/>
  <c r="D186" i="1"/>
  <c r="F182" i="1"/>
  <c r="F178" i="1"/>
  <c r="D178" i="1"/>
  <c r="F174" i="1"/>
  <c r="D170" i="1"/>
  <c r="F170" i="1"/>
  <c r="F166" i="1"/>
  <c r="D166" i="1"/>
  <c r="F163" i="1"/>
  <c r="F162" i="1" s="1"/>
  <c r="D159" i="1"/>
  <c r="F149" i="1"/>
  <c r="D145" i="1"/>
  <c r="D141" i="1"/>
  <c r="F141" i="1"/>
  <c r="D136" i="1"/>
  <c r="F136" i="1"/>
  <c r="F135" i="1"/>
  <c r="D132" i="1"/>
  <c r="F121" i="1"/>
  <c r="D118" i="1"/>
  <c r="F115" i="1"/>
  <c r="F113" i="1" s="1"/>
  <c r="D115" i="1"/>
  <c r="D114" i="1"/>
  <c r="D110" i="1"/>
  <c r="D109" i="1" s="1"/>
  <c r="F100" i="1"/>
  <c r="D100" i="1"/>
  <c r="D96" i="1"/>
  <c r="F96" i="1"/>
  <c r="F95" i="1" s="1"/>
  <c r="F90" i="1"/>
  <c r="F89" i="1"/>
  <c r="D83" i="1"/>
  <c r="D80" i="1"/>
  <c r="F75" i="1"/>
  <c r="F64" i="1" s="1"/>
  <c r="D72" i="1"/>
  <c r="F68" i="1"/>
  <c r="D68" i="1"/>
  <c r="D65" i="1"/>
  <c r="D61" i="1"/>
  <c r="F61" i="1"/>
  <c r="D58" i="1"/>
  <c r="F58" i="1"/>
  <c r="D54" i="1"/>
  <c r="F54" i="1"/>
  <c r="D44" i="1"/>
  <c r="F44" i="1"/>
  <c r="F43" i="1" s="1"/>
  <c r="D39" i="1"/>
  <c r="F39" i="1"/>
  <c r="D36" i="1"/>
  <c r="F36" i="1"/>
  <c r="D28" i="1"/>
  <c r="F28" i="1"/>
  <c r="D27" i="1"/>
  <c r="D26" i="1"/>
  <c r="D25" i="1"/>
  <c r="F11" i="1"/>
  <c r="F10" i="1" s="1"/>
  <c r="D11" i="1"/>
  <c r="D277" i="1" l="1"/>
  <c r="F382" i="1"/>
  <c r="D103" i="1"/>
  <c r="D95" i="1" s="1"/>
  <c r="D222" i="1"/>
  <c r="F217" i="1"/>
  <c r="F112" i="1" s="1"/>
  <c r="D251" i="1"/>
  <c r="D289" i="1"/>
  <c r="D276" i="1" s="1"/>
  <c r="D24" i="1"/>
  <c r="D16" i="1"/>
  <c r="D75" i="1"/>
  <c r="D64" i="1" s="1"/>
  <c r="D121" i="1"/>
  <c r="D113" i="1" s="1"/>
  <c r="D163" i="1"/>
  <c r="D190" i="1"/>
  <c r="D218" i="1"/>
  <c r="D301" i="1"/>
  <c r="F301" i="1"/>
  <c r="D360" i="1"/>
  <c r="F372" i="1"/>
  <c r="F368" i="1" s="1"/>
  <c r="F24" i="1"/>
  <c r="F9" i="1" s="1"/>
  <c r="D90" i="1"/>
  <c r="D89" i="1" s="1"/>
  <c r="D182" i="1"/>
  <c r="D204" i="1"/>
  <c r="D203" i="1" s="1"/>
  <c r="D268" i="1"/>
  <c r="D265" i="1" s="1"/>
  <c r="F277" i="1"/>
  <c r="F276" i="1" s="1"/>
  <c r="F356" i="1" s="1"/>
  <c r="F320" i="1"/>
  <c r="F319" i="1" s="1"/>
  <c r="D43" i="1"/>
  <c r="D10" i="1"/>
  <c r="F289" i="1"/>
  <c r="D337" i="1"/>
  <c r="F395" i="1"/>
  <c r="F397" i="1" s="1"/>
  <c r="D392" i="1"/>
  <c r="D149" i="1"/>
  <c r="D174" i="1"/>
  <c r="D232" i="1"/>
  <c r="D241" i="1"/>
  <c r="D320" i="1"/>
  <c r="D332" i="1"/>
  <c r="D135" i="1"/>
  <c r="D351" i="1"/>
  <c r="D377" i="1"/>
  <c r="D368" i="1" s="1"/>
  <c r="D385" i="1"/>
  <c r="F274" i="1" l="1"/>
  <c r="D382" i="1"/>
  <c r="D395" i="1" s="1"/>
  <c r="D319" i="1"/>
  <c r="F401" i="1"/>
  <c r="F398" i="1"/>
  <c r="D162" i="1"/>
  <c r="D356" i="1"/>
  <c r="D217" i="1"/>
  <c r="D9" i="1"/>
  <c r="F399" i="1" l="1"/>
  <c r="F400" i="1"/>
  <c r="D397" i="1"/>
  <c r="D401" i="1" s="1"/>
  <c r="D112" i="1"/>
  <c r="D274" i="1" l="1"/>
  <c r="D398" i="1"/>
  <c r="D399" i="1" l="1"/>
  <c r="D400" i="1"/>
</calcChain>
</file>

<file path=xl/sharedStrings.xml><?xml version="1.0" encoding="utf-8"?>
<sst xmlns="http://schemas.openxmlformats.org/spreadsheetml/2006/main" count="492" uniqueCount="404">
  <si>
    <t>재   무   상   태   표</t>
    <phoneticPr fontId="6" type="noConversion"/>
  </si>
  <si>
    <t xml:space="preserve">  제 58 기  2019년   06월  30일 현재</t>
    <phoneticPr fontId="6" type="noConversion"/>
  </si>
  <si>
    <t xml:space="preserve">  제 57 기  2018년   12월  31일 현재</t>
    <phoneticPr fontId="6" type="noConversion"/>
  </si>
  <si>
    <t>한   국   관   광   공   사</t>
    <phoneticPr fontId="6" type="noConversion"/>
  </si>
  <si>
    <t xml:space="preserve">( 단위 : 원) </t>
    <phoneticPr fontId="6" type="noConversion"/>
  </si>
  <si>
    <t>계 정 과 목</t>
    <phoneticPr fontId="6" type="noConversion"/>
  </si>
  <si>
    <t>신규코드</t>
    <phoneticPr fontId="3" type="noConversion"/>
  </si>
  <si>
    <t>제 5 8  기</t>
    <phoneticPr fontId="6" type="noConversion"/>
  </si>
  <si>
    <t>제 5 7 기</t>
    <phoneticPr fontId="6" type="noConversion"/>
  </si>
  <si>
    <t>금    액</t>
    <phoneticPr fontId="6" type="noConversion"/>
  </si>
  <si>
    <t>금    액</t>
    <phoneticPr fontId="6" type="noConversion"/>
  </si>
  <si>
    <t>[  자           산  ]</t>
  </si>
  <si>
    <t>Ⅰ. 유   동   자   산</t>
    <phoneticPr fontId="3" type="noConversion"/>
  </si>
  <si>
    <t>1. 현금및현금성자산</t>
  </si>
  <si>
    <t>1) 현금</t>
  </si>
  <si>
    <t>① 보유현금</t>
  </si>
  <si>
    <t>(정부보조금)</t>
  </si>
  <si>
    <t>103050304A</t>
  </si>
  <si>
    <t>② 기타요구불예금</t>
  </si>
  <si>
    <t>2) 현금성자산</t>
  </si>
  <si>
    <t>① 특정현금및예금</t>
    <phoneticPr fontId="3" type="noConversion"/>
  </si>
  <si>
    <t>103050312A</t>
  </si>
  <si>
    <t>② 현금성자산으로분류된단기예금</t>
    <phoneticPr fontId="3" type="noConversion"/>
  </si>
  <si>
    <t>③ 현금성자산으로분류된단기투자자산</t>
    <phoneticPr fontId="3" type="noConversion"/>
  </si>
  <si>
    <t>④ 현금성자산으로분류된당좌차월</t>
    <phoneticPr fontId="3" type="noConversion"/>
  </si>
  <si>
    <t>⑤ 현금성자산으로분류된은행거래약정</t>
    <phoneticPr fontId="3" type="noConversion"/>
  </si>
  <si>
    <t>103050616A</t>
  </si>
  <si>
    <t>2. 유동금융자산</t>
  </si>
  <si>
    <t>1) 유동당기손익-공정가치측정금융자산</t>
    <phoneticPr fontId="6" type="noConversion"/>
  </si>
  <si>
    <t>2) 유동기타포괄손익-공정가치측정 금융자산</t>
    <phoneticPr fontId="6" type="noConversion"/>
  </si>
  <si>
    <t>3) 유동상각후원가측정금융자산</t>
    <phoneticPr fontId="6" type="noConversion"/>
  </si>
  <si>
    <t>4) 단기대여금</t>
  </si>
  <si>
    <t xml:space="preserve">  (현재가치할인차금)</t>
    <phoneticPr fontId="3" type="noConversion"/>
  </si>
  <si>
    <t xml:space="preserve">  (대손충당금)</t>
    <phoneticPr fontId="3" type="noConversion"/>
  </si>
  <si>
    <t xml:space="preserve">  (정부보조금)</t>
    <phoneticPr fontId="3" type="noConversion"/>
  </si>
  <si>
    <t>① 단기대여금</t>
    <phoneticPr fontId="3" type="noConversion"/>
  </si>
  <si>
    <t>(대손충당금)</t>
  </si>
  <si>
    <t>103101204E</t>
  </si>
  <si>
    <t>② 장기대여금대체</t>
    <phoneticPr fontId="3" type="noConversion"/>
  </si>
  <si>
    <t>103101208E</t>
  </si>
  <si>
    <t>5) 단기금융상품</t>
  </si>
  <si>
    <t>① 정기예금</t>
    <phoneticPr fontId="3" type="noConversion"/>
  </si>
  <si>
    <t>② 정기적금</t>
  </si>
  <si>
    <t>6) 기타유동금융자산</t>
  </si>
  <si>
    <t>① 예치금</t>
  </si>
  <si>
    <t>(현재가치할인차금)</t>
    <phoneticPr fontId="3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</si>
  <si>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</si>
  <si>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</si>
  <si>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</si>
  <si>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</si>
  <si>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</si>
  <si>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</si>
  <si>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</si>
  <si>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</si>
  <si>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</si>
  <si>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</si>
  <si>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</si>
  <si>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</si>
  <si>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</si>
  <si>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3" type="noConversion"/>
  </si>
  <si>
    <t>103150600A</t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</si>
  <si>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</si>
  <si>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</si>
  <si>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</si>
  <si>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</si>
  <si>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</si>
  <si>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</si>
  <si>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</si>
  <si>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</si>
  <si>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</si>
  <si>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</si>
  <si>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</si>
  <si>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</si>
  <si>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</si>
  <si>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</si>
  <si>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</si>
  <si>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3" type="noConversion"/>
  </si>
  <si>
    <t>103200600A</t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</si>
  <si>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</si>
  <si>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</si>
  <si>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</si>
  <si>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</si>
  <si>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</si>
  <si>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</si>
  <si>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</si>
  <si>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</si>
  <si>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</si>
  <si>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</si>
  <si>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</si>
  <si>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</si>
  <si>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</si>
  <si>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</si>
  <si>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정부보조금(미완성용지차감항목)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</si>
  <si>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</si>
  <si>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</si>
  <si>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</si>
  <si>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</si>
  <si>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</si>
  <si>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</si>
  <si>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</si>
  <si>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3" type="noConversion"/>
  </si>
  <si>
    <t>6. 유동비금융자산</t>
  </si>
  <si>
    <t>1) 단기선급금</t>
  </si>
  <si>
    <t>① 단기선급금</t>
  </si>
  <si>
    <t>(정부보조금)</t>
    <phoneticPr fontId="3" type="noConversion"/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</si>
  <si>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</si>
  <si>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</si>
  <si>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</si>
  <si>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</si>
  <si>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</si>
  <si>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</si>
  <si>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</si>
  <si>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3" type="noConversion"/>
  </si>
  <si>
    <t>⑤ 그밖의기타유동자산</t>
    <phoneticPr fontId="3" type="noConversion"/>
  </si>
  <si>
    <t>7. 매각예정또는소유주분배자산집단</t>
  </si>
  <si>
    <t>1) 매각예정자산집단</t>
    <phoneticPr fontId="3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</si>
  <si>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</si>
  <si>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</si>
  <si>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</si>
  <si>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</si>
  <si>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비유동당기손익-공정가치측정금융자산</t>
    <phoneticPr fontId="6" type="noConversion"/>
  </si>
  <si>
    <t>2) 비유동기타포괄손익-공정가치측정금융자산</t>
    <phoneticPr fontId="6" type="noConversion"/>
  </si>
  <si>
    <t>정부보조금(비유동기타포괄손익-공정가치측정금융자산)</t>
    <phoneticPr fontId="6" type="noConversion"/>
  </si>
  <si>
    <t>106050600A</t>
  </si>
  <si>
    <t>(비유동기타포괄손익-공정가치측정금융자산손상차손누계액)</t>
    <phoneticPr fontId="6" type="noConversion"/>
  </si>
  <si>
    <t>106050600C</t>
  </si>
  <si>
    <t>3) 비유동상각후원가측정금융자산</t>
    <phoneticPr fontId="6" type="noConversion"/>
  </si>
  <si>
    <t xml:space="preserve">    정부보조금(비유동상각후원가측정금융자산)</t>
    <phoneticPr fontId="6" type="noConversion"/>
  </si>
  <si>
    <t>106050900A</t>
  </si>
  <si>
    <t>(비유동상각후원가측정금융자산손상차손누계액)</t>
    <phoneticPr fontId="6" type="noConversion"/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</si>
  <si>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</si>
  <si>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</si>
  <si>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</si>
  <si>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</si>
  <si>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</si>
  <si>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</si>
  <si>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</si>
  <si>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</si>
  <si>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</si>
  <si>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</si>
  <si>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</si>
  <si>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</si>
  <si>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</si>
  <si>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</si>
  <si>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</si>
  <si>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</si>
  <si>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</si>
  <si>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</si>
  <si>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</si>
  <si>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</si>
  <si>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</si>
  <si>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</si>
  <si>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</si>
  <si>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</si>
  <si>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3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</si>
  <si>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</si>
  <si>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</si>
  <si>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</si>
  <si>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</si>
  <si>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</si>
  <si>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</si>
  <si>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</si>
  <si>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</si>
  <si>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</si>
  <si>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</si>
  <si>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(정부보조금)</t>
    <phoneticPr fontId="6" type="noConversion"/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</si>
  <si>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</si>
  <si>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</si>
  <si>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</si>
  <si>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</si>
  <si>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</si>
  <si>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</si>
  <si>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</si>
  <si>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</si>
  <si>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</si>
  <si>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</si>
  <si>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</si>
  <si>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</si>
  <si>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</si>
  <si>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</si>
  <si>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</si>
  <si>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</si>
  <si>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</si>
  <si>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</si>
  <si>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</si>
  <si>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</si>
  <si>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</si>
  <si>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</si>
  <si>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</si>
  <si>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</si>
  <si>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</si>
  <si>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</si>
  <si>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</si>
  <si>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</si>
  <si>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</si>
  <si>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</si>
  <si>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</si>
  <si>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</si>
  <si>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</si>
  <si>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</si>
  <si>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</si>
  <si>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</si>
  <si>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</si>
  <si>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</si>
  <si>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</si>
  <si>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</si>
  <si>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</si>
  <si>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</si>
  <si>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</si>
  <si>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>① 임차개량자산</t>
  </si>
  <si>
    <t>106153004B</t>
  </si>
  <si>
    <t>106153004C</t>
  </si>
  <si>
    <t>4. 투자부동산</t>
  </si>
  <si>
    <t>1) 투자부동산</t>
  </si>
  <si>
    <t xml:space="preserve"> </t>
    <phoneticPr fontId="3" type="noConversion"/>
  </si>
  <si>
    <t>① 투자부동산 토지</t>
  </si>
  <si>
    <t>(정부보조금)</t>
    <phoneticPr fontId="6" type="noConversion"/>
  </si>
  <si>
    <t>106200300A</t>
  </si>
  <si>
    <t>(투자부동산토지손상차손누계액)</t>
  </si>
  <si>
    <t>106200300C</t>
  </si>
  <si>
    <t>② 투자부동산 건물</t>
  </si>
  <si>
    <t>(정부보조금)</t>
    <phoneticPr fontId="6" type="noConversion"/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</si>
  <si>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</si>
  <si>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</si>
  <si>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</si>
  <si>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</si>
  <si>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</si>
  <si>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</si>
  <si>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</si>
  <si>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</si>
  <si>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</si>
  <si>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</si>
  <si>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  <phoneticPr fontId="3" type="noConversion"/>
  </si>
  <si>
    <t>(상각누계액)</t>
    <phoneticPr fontId="3" type="noConversion"/>
  </si>
  <si>
    <t>106300300B</t>
    <phoneticPr fontId="3" type="noConversion"/>
  </si>
  <si>
    <t>2) 저작권, 특허권, 기타 산업재산권</t>
  </si>
  <si>
    <t>① 상표권</t>
  </si>
  <si>
    <t>(상각누계액)</t>
  </si>
  <si>
    <t>② 특허권</t>
  </si>
  <si>
    <t>3) 개발비</t>
  </si>
  <si>
    <t>① 개발비</t>
  </si>
  <si>
    <t>4) 사용수익기부자산등용역운영권 (K-gaap: 영업권)</t>
  </si>
  <si>
    <t>① 사용수익기부자산등용역운영권</t>
  </si>
  <si>
    <t>106301200C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</si>
  <si>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</si>
  <si>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</si>
  <si>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</si>
  <si>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</si>
  <si>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</si>
  <si>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</si>
  <si>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</si>
  <si>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정부보조금(기타의무형자산차감항목)</t>
  </si>
  <si>
    <t>106301808A</t>
  </si>
  <si>
    <t>7) 개발중인무형자산</t>
    <phoneticPr fontId="3" type="noConversion"/>
  </si>
  <si>
    <t xml:space="preserve"> </t>
    <phoneticPr fontId="6" type="noConversion"/>
  </si>
  <si>
    <t xml:space="preserve"> </t>
  </si>
  <si>
    <t>① 개발중인무형자산</t>
    <phoneticPr fontId="3" type="noConversion"/>
  </si>
  <si>
    <t>7. 사용권자산</t>
    <phoneticPr fontId="6" type="noConversion"/>
  </si>
  <si>
    <t>1063300000</t>
  </si>
  <si>
    <t>1) 사용권자산</t>
    <phoneticPr fontId="6" type="noConversion"/>
  </si>
  <si>
    <t>1063303001</t>
  </si>
  <si>
    <t>106330300A</t>
  </si>
  <si>
    <t>106330300B</t>
  </si>
  <si>
    <t>8. 종속기업투자지분</t>
    <phoneticPr fontId="6" type="noConversion"/>
  </si>
  <si>
    <t>1) 종속기업투자주식</t>
  </si>
  <si>
    <t>9. 관계기업및공동투자지분</t>
    <phoneticPr fontId="6" type="noConversion"/>
  </si>
  <si>
    <t>1) 관계기업투자지분</t>
  </si>
  <si>
    <t>정부보조금(관계기업투자지분)</t>
    <phoneticPr fontId="3" type="noConversion"/>
  </si>
  <si>
    <t>106400300A</t>
  </si>
  <si>
    <t>2) 공동기업투자지분</t>
  </si>
  <si>
    <t>10. 순확정급여자산</t>
    <phoneticPr fontId="6" type="noConversion"/>
  </si>
  <si>
    <t>1) 순확정급여자산</t>
  </si>
  <si>
    <t>11. 이연법인세자산</t>
    <phoneticPr fontId="6" type="noConversion"/>
  </si>
  <si>
    <t>1) 이연법인세자산</t>
  </si>
  <si>
    <t>12. 비유동비금융자산</t>
    <phoneticPr fontId="6" type="noConversion"/>
  </si>
  <si>
    <t>1) 장기선급금</t>
  </si>
  <si>
    <t>(대손충당금)</t>
    <phoneticPr fontId="3" type="noConversion"/>
  </si>
  <si>
    <t>2) 장기선급비용</t>
  </si>
  <si>
    <t>① 장기대여금장기선급비용</t>
  </si>
  <si>
    <t>② 보증금장기선급비용</t>
  </si>
  <si>
    <t>③ 기타장기선급비용</t>
    <phoneticPr fontId="3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</si>
  <si>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</si>
  <si>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</si>
  <si>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</si>
  <si>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</si>
  <si>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</si>
  <si>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</si>
  <si>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(현재가치할인차금)</t>
    <phoneticPr fontId="3" type="noConversion"/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</si>
  <si>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</si>
  <si>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</si>
  <si>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</si>
  <si>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</si>
  <si>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</si>
  <si>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</si>
  <si>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</si>
  <si>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</si>
  <si>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  <phoneticPr fontId="6" type="noConversion"/>
  </si>
  <si>
    <t>2) 단기차입금</t>
  </si>
  <si>
    <t>(현재가치할인차금)</t>
    <phoneticPr fontId="3" type="noConversion"/>
  </si>
  <si>
    <t>3) 유동성장기차입금</t>
  </si>
  <si>
    <t>4) 유동성사채</t>
  </si>
  <si>
    <t>(사채할인발행차금)</t>
  </si>
  <si>
    <t>사채할증발행차금</t>
  </si>
  <si>
    <t>5) 유동금융리스부채</t>
    <phoneticPr fontId="6" type="noConversion"/>
  </si>
  <si>
    <t>2031015000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</si>
  <si>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</si>
  <si>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</si>
  <si>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</si>
  <si>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</si>
  <si>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</si>
  <si>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</si>
  <si>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</si>
  <si>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</si>
  <si>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</si>
  <si>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</si>
  <si>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</si>
  <si>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3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</si>
  <si>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</si>
  <si>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</si>
  <si>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</si>
  <si>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</si>
  <si>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</si>
  <si>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</si>
  <si>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</si>
  <si>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  <phoneticPr fontId="6" type="noConversion"/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</si>
  <si>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</si>
  <si>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</si>
  <si>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</si>
  <si>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</si>
  <si>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</si>
  <si>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</si>
  <si>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</si>
  <si>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</si>
  <si>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</si>
  <si>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</si>
  <si>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비유동당기손익-공정가치측정금융부채</t>
    <phoneticPr fontId="6" type="noConversion"/>
  </si>
  <si>
    <t>2) 장기차입금</t>
  </si>
  <si>
    <t>3) 비유동금융리스부채</t>
    <phoneticPr fontId="6" type="noConversion"/>
  </si>
  <si>
    <t>2061009000</t>
  </si>
  <si>
    <t>3. 비유동비금융부채</t>
  </si>
  <si>
    <t>1) 장기선수금</t>
  </si>
  <si>
    <t>2) 장기선수수익</t>
  </si>
  <si>
    <t>3) 장기예수금</t>
  </si>
  <si>
    <t>4) 이연정부보조금수익</t>
    <phoneticPr fontId="3" type="noConversion"/>
  </si>
  <si>
    <t>5) 이연공사부담금수익</t>
    <phoneticPr fontId="3" type="noConversion"/>
  </si>
  <si>
    <t>6) 기타비유동비금융부채</t>
    <phoneticPr fontId="3" type="noConversion"/>
  </si>
  <si>
    <t>4. 순확정급여부채</t>
    <phoneticPr fontId="3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</si>
  <si>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</si>
  <si>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</si>
  <si>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</si>
  <si>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</si>
  <si>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</si>
  <si>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</si>
  <si>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3" type="noConversion"/>
  </si>
  <si>
    <t>1) 비유동이연법인세부채</t>
    <phoneticPr fontId="3" type="noConversion"/>
  </si>
  <si>
    <t>6. 비유동충당부채</t>
    <phoneticPr fontId="3" type="noConversion"/>
  </si>
  <si>
    <t>1) 비유동종업원급여충당부채</t>
    <phoneticPr fontId="3" type="noConversion"/>
  </si>
  <si>
    <t>2) 장기법적소송충당부채</t>
    <phoneticPr fontId="3" type="noConversion"/>
  </si>
  <si>
    <t>3) 사후처리,복구,정화비용을위한장기충당부채</t>
    <phoneticPr fontId="3" type="noConversion"/>
  </si>
  <si>
    <t>4) 기타비유동충당부채</t>
    <phoneticPr fontId="3" type="noConversion"/>
  </si>
  <si>
    <t>부채총계</t>
  </si>
  <si>
    <t>[  자           본  ]</t>
  </si>
  <si>
    <t>Ⅰ. 납입자본</t>
  </si>
  <si>
    <t>1. 자본금</t>
    <phoneticPr fontId="3" type="noConversion"/>
  </si>
  <si>
    <t>1) 정부지분자본금</t>
  </si>
  <si>
    <t>2) 비정부지분자본금</t>
  </si>
  <si>
    <t>3) 기타자본금</t>
  </si>
  <si>
    <t>2. 주식발행초과금</t>
    <phoneticPr fontId="3" type="noConversion"/>
  </si>
  <si>
    <t>1) 주식발행초과금</t>
  </si>
  <si>
    <t>3. (주식할인발행차금)</t>
    <phoneticPr fontId="3" type="noConversion"/>
  </si>
  <si>
    <t>1) 주식할인발행차금</t>
  </si>
  <si>
    <t>4. 기본재산</t>
    <phoneticPr fontId="3" type="noConversion"/>
  </si>
  <si>
    <t>Ⅱ. 이익잉여금</t>
  </si>
  <si>
    <t>1. 이익준비금</t>
  </si>
  <si>
    <t>1) 이익준비금</t>
  </si>
  <si>
    <t>2. 기타법정준비금</t>
  </si>
  <si>
    <t>3. 임의적립금</t>
  </si>
  <si>
    <t>1) 시설적립금</t>
  </si>
  <si>
    <t>2) 기업합리화적립금</t>
    <phoneticPr fontId="6" type="noConversion"/>
  </si>
  <si>
    <t>3) 기업발전적립금</t>
    <phoneticPr fontId="6" type="noConversion"/>
  </si>
  <si>
    <t>4) 기타임의적립금</t>
    <phoneticPr fontId="6" type="noConversion"/>
  </si>
  <si>
    <t>4. 미처분이익잉여금</t>
  </si>
  <si>
    <t>1) 전기이월이익잉여금</t>
    <phoneticPr fontId="3" type="noConversion"/>
  </si>
  <si>
    <t>2) 당기순이익</t>
    <phoneticPr fontId="3" type="noConversion"/>
  </si>
  <si>
    <t>3) 보험수리적손익</t>
    <phoneticPr fontId="3" type="noConversion"/>
  </si>
  <si>
    <t>Ⅲ. 신종자본증권</t>
  </si>
  <si>
    <t>Ⅳ. 기타자본구성요소</t>
    <phoneticPr fontId="3" type="noConversion"/>
  </si>
  <si>
    <t>1. 기타자본잉여금</t>
  </si>
  <si>
    <t>1) 기타자본잉여금</t>
    <phoneticPr fontId="3" type="noConversion"/>
  </si>
  <si>
    <t>2. 기타포괄손익누계액</t>
  </si>
  <si>
    <t>1) 기타포괄이익-공정가치측정금융자산</t>
    <phoneticPr fontId="3" type="noConversion"/>
  </si>
  <si>
    <t>2) 기타포괄손실-공정가치측정금융자산</t>
    <phoneticPr fontId="3" type="noConversion"/>
  </si>
  <si>
    <t>3) 지분법자본변동</t>
    <phoneticPr fontId="3" type="noConversion"/>
  </si>
  <si>
    <t>4) 부의지분법자본변동</t>
    <phoneticPr fontId="3" type="noConversion"/>
  </si>
  <si>
    <t>3. (자기주식)</t>
  </si>
  <si>
    <t>1) 자기주식</t>
    <phoneticPr fontId="3" type="noConversion"/>
  </si>
  <si>
    <t>4. 기타자본</t>
  </si>
  <si>
    <t>1) 감자차익</t>
    <phoneticPr fontId="3" type="noConversion"/>
  </si>
  <si>
    <t>2) 매각예정자본</t>
    <phoneticPr fontId="3" type="noConversion"/>
  </si>
  <si>
    <t>Ⅳ. 지배기업의소유주에게귀속되는자본</t>
    <phoneticPr fontId="3" type="noConversion"/>
  </si>
  <si>
    <t>Ⅴ. 비지배부분</t>
    <phoneticPr fontId="3" type="noConversion"/>
  </si>
  <si>
    <t>자본총계</t>
  </si>
  <si>
    <t>[  자본과 부채 총계  ]</t>
  </si>
  <si>
    <t>대차 확인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</si>
</sst>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_);\(#,##0\)"/>
    <numFmt numFmtId="178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144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5" fillId="2" borderId="0" xfId="2" applyFont="1" applyFill="1" applyBorder="1" applyAlignment="1">
      <alignment horizontal="center" vertical="center"/>
    </xf>
    <xf numFmtId="3" fontId="2" fillId="0" borderId="0" xfId="3" applyNumberFormat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left" vertical="center" shrinkToFit="1"/>
    </xf>
    <xf numFmtId="3" fontId="7" fillId="0" borderId="0" xfId="3" applyNumberFormat="1" applyFont="1" applyFill="1" applyBorder="1" applyAlignment="1">
      <alignment horizontal="left" vertical="center"/>
    </xf>
    <xf numFmtId="177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horizontal="right" vertical="center"/>
    </xf>
    <xf numFmtId="0" fontId="7" fillId="3" borderId="1" xfId="3" applyNumberFormat="1" applyFont="1" applyFill="1" applyBorder="1" applyAlignment="1">
      <alignment horizontal="center" vertical="center" shrinkToFit="1"/>
    </xf>
    <xf numFmtId="0" fontId="8" fillId="3" borderId="2" xfId="3" applyNumberFormat="1" applyFont="1" applyFill="1" applyBorder="1" applyAlignment="1">
      <alignment horizontal="center" vertical="center"/>
    </xf>
    <xf numFmtId="177" fontId="9" fillId="3" borderId="3" xfId="3" applyNumberFormat="1" applyFont="1" applyFill="1" applyBorder="1" applyAlignment="1">
      <alignment horizontal="center" vertical="center"/>
    </xf>
    <xf numFmtId="177" fontId="9" fillId="3" borderId="4" xfId="3" applyNumberFormat="1" applyFont="1" applyFill="1" applyBorder="1" applyAlignment="1">
      <alignment horizontal="center" vertical="center"/>
    </xf>
    <xf numFmtId="177" fontId="9" fillId="3" borderId="5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Alignment="1">
      <alignment vertical="center"/>
    </xf>
    <xf numFmtId="0" fontId="7" fillId="3" borderId="6" xfId="3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177" fontId="9" fillId="3" borderId="8" xfId="3" applyNumberFormat="1" applyFont="1" applyFill="1" applyBorder="1" applyAlignment="1">
      <alignment horizontal="center" vertical="center"/>
    </xf>
    <xf numFmtId="177" fontId="9" fillId="3" borderId="9" xfId="3" applyNumberFormat="1" applyFont="1" applyFill="1" applyBorder="1" applyAlignment="1">
      <alignment horizontal="center" vertical="center"/>
    </xf>
    <xf numFmtId="177" fontId="9" fillId="3" borderId="10" xfId="3" applyNumberFormat="1" applyFont="1" applyFill="1" applyBorder="1" applyAlignment="1">
      <alignment horizontal="center" vertical="center"/>
    </xf>
    <xf numFmtId="3" fontId="7" fillId="3" borderId="11" xfId="3" quotePrefix="1" applyNumberFormat="1" applyFont="1" applyFill="1" applyBorder="1" applyAlignment="1">
      <alignment horizontal="center" vertical="center" shrinkToFit="1"/>
    </xf>
    <xf numFmtId="178" fontId="2" fillId="3" borderId="12" xfId="0" applyNumberFormat="1" applyFont="1" applyFill="1" applyBorder="1" applyAlignment="1">
      <alignment horizontal="center" vertical="center" wrapText="1"/>
    </xf>
    <xf numFmtId="177" fontId="2" fillId="3" borderId="13" xfId="0" applyNumberFormat="1" applyFont="1" applyFill="1" applyBorder="1">
      <alignment vertical="center"/>
    </xf>
    <xf numFmtId="177" fontId="2" fillId="3" borderId="14" xfId="0" applyNumberFormat="1" applyFont="1" applyFill="1" applyBorder="1">
      <alignment vertical="center"/>
    </xf>
    <xf numFmtId="177" fontId="2" fillId="3" borderId="14" xfId="0" applyNumberFormat="1" applyFont="1" applyFill="1" applyBorder="1" applyAlignment="1">
      <alignment horizontal="right" vertical="center" wrapText="1"/>
    </xf>
    <xf numFmtId="177" fontId="2" fillId="3" borderId="15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3" fontId="7" fillId="3" borderId="16" xfId="3" applyNumberFormat="1" applyFont="1" applyFill="1" applyBorder="1" applyAlignment="1">
      <alignment vertical="center" shrinkToFit="1"/>
    </xf>
    <xf numFmtId="178" fontId="10" fillId="3" borderId="17" xfId="0" applyNumberFormat="1" applyFont="1" applyFill="1" applyBorder="1" applyAlignment="1">
      <alignment horizontal="center" vertical="center" wrapText="1"/>
    </xf>
    <xf numFmtId="177" fontId="11" fillId="3" borderId="17" xfId="0" applyNumberFormat="1" applyFont="1" applyFill="1" applyBorder="1">
      <alignment vertical="center"/>
    </xf>
    <xf numFmtId="177" fontId="11" fillId="3" borderId="18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3" fontId="7" fillId="2" borderId="19" xfId="3" applyNumberFormat="1" applyFont="1" applyFill="1" applyBorder="1" applyAlignment="1">
      <alignment horizontal="left" vertical="center" indent="1" shrinkToFit="1"/>
    </xf>
    <xf numFmtId="178" fontId="10" fillId="2" borderId="20" xfId="0" applyNumberFormat="1" applyFont="1" applyFill="1" applyBorder="1" applyAlignment="1">
      <alignment horizontal="center" vertical="center" wrapText="1"/>
    </xf>
    <xf numFmtId="177" fontId="11" fillId="2" borderId="21" xfId="0" applyNumberFormat="1" applyFont="1" applyFill="1" applyBorder="1">
      <alignment vertical="center"/>
    </xf>
    <xf numFmtId="177" fontId="11" fillId="2" borderId="22" xfId="0" applyNumberFormat="1" applyFont="1" applyFill="1" applyBorder="1">
      <alignment vertical="center"/>
    </xf>
    <xf numFmtId="177" fontId="11" fillId="0" borderId="21" xfId="0" applyNumberFormat="1" applyFont="1" applyFill="1" applyBorder="1">
      <alignment vertical="center"/>
    </xf>
    <xf numFmtId="177" fontId="11" fillId="0" borderId="23" xfId="0" applyNumberFormat="1" applyFont="1" applyFill="1" applyBorder="1">
      <alignment vertical="center"/>
    </xf>
    <xf numFmtId="0" fontId="12" fillId="0" borderId="0" xfId="0" applyFont="1">
      <alignment vertical="center"/>
    </xf>
    <xf numFmtId="3" fontId="2" fillId="2" borderId="19" xfId="3" applyNumberFormat="1" applyFont="1" applyFill="1" applyBorder="1" applyAlignment="1">
      <alignment horizontal="left" vertical="center" indent="1" shrinkToFit="1"/>
    </xf>
    <xf numFmtId="177" fontId="11" fillId="2" borderId="24" xfId="0" applyNumberFormat="1" applyFont="1" applyFill="1" applyBorder="1">
      <alignment vertical="center"/>
    </xf>
    <xf numFmtId="177" fontId="11" fillId="0" borderId="25" xfId="0" applyNumberFormat="1" applyFont="1" applyFill="1" applyBorder="1">
      <alignment vertical="center"/>
    </xf>
    <xf numFmtId="3" fontId="2" fillId="2" borderId="19" xfId="3" applyNumberFormat="1" applyFont="1" applyFill="1" applyBorder="1" applyAlignment="1">
      <alignment horizontal="left" vertical="center" indent="2" shrinkToFit="1"/>
    </xf>
    <xf numFmtId="178" fontId="12" fillId="2" borderId="24" xfId="0" applyNumberFormat="1" applyFont="1" applyFill="1" applyBorder="1" applyAlignment="1">
      <alignment horizontal="center" vertical="center"/>
    </xf>
    <xf numFmtId="177" fontId="11" fillId="2" borderId="23" xfId="0" applyNumberFormat="1" applyFont="1" applyFill="1" applyBorder="1">
      <alignment vertical="center"/>
    </xf>
    <xf numFmtId="177" fontId="11" fillId="2" borderId="26" xfId="0" applyNumberFormat="1" applyFont="1" applyFill="1" applyBorder="1">
      <alignment vertical="center"/>
    </xf>
    <xf numFmtId="177" fontId="11" fillId="0" borderId="27" xfId="0" applyNumberFormat="1" applyFont="1" applyFill="1" applyBorder="1">
      <alignment vertical="center"/>
    </xf>
    <xf numFmtId="0" fontId="12" fillId="0" borderId="21" xfId="0" applyFont="1" applyBorder="1">
      <alignment vertical="center"/>
    </xf>
    <xf numFmtId="0" fontId="12" fillId="0" borderId="21" xfId="0" applyFont="1" applyFill="1" applyBorder="1">
      <alignment vertical="center"/>
    </xf>
    <xf numFmtId="177" fontId="11" fillId="2" borderId="25" xfId="0" applyNumberFormat="1" applyFont="1" applyFill="1" applyBorder="1">
      <alignment vertical="center"/>
    </xf>
    <xf numFmtId="178" fontId="12" fillId="0" borderId="22" xfId="0" applyNumberFormat="1" applyFont="1" applyBorder="1" applyAlignment="1">
      <alignment horizontal="center" vertical="center"/>
    </xf>
    <xf numFmtId="178" fontId="10" fillId="2" borderId="28" xfId="0" applyNumberFormat="1" applyFont="1" applyFill="1" applyBorder="1" applyAlignment="1">
      <alignment horizontal="center" vertical="center" wrapText="1"/>
    </xf>
    <xf numFmtId="177" fontId="11" fillId="0" borderId="22" xfId="0" applyNumberFormat="1" applyFont="1" applyFill="1" applyBorder="1">
      <alignment vertical="center"/>
    </xf>
    <xf numFmtId="178" fontId="10" fillId="2" borderId="29" xfId="0" applyNumberFormat="1" applyFont="1" applyFill="1" applyBorder="1" applyAlignment="1">
      <alignment horizontal="center" vertical="center" wrapText="1"/>
    </xf>
    <xf numFmtId="177" fontId="11" fillId="0" borderId="24" xfId="0" applyNumberFormat="1" applyFont="1" applyFill="1" applyBorder="1">
      <alignment vertical="center"/>
    </xf>
    <xf numFmtId="3" fontId="2" fillId="2" borderId="30" xfId="3" applyNumberFormat="1" applyFont="1" applyFill="1" applyBorder="1" applyAlignment="1">
      <alignment horizontal="left" vertical="center" indent="2" shrinkToFit="1"/>
    </xf>
    <xf numFmtId="177" fontId="11" fillId="2" borderId="31" xfId="0" applyNumberFormat="1" applyFont="1" applyFill="1" applyBorder="1">
      <alignment vertical="center"/>
    </xf>
    <xf numFmtId="178" fontId="12" fillId="0" borderId="17" xfId="0" applyNumberFormat="1" applyFont="1" applyBorder="1" applyAlignment="1">
      <alignment horizontal="center" vertical="center"/>
    </xf>
    <xf numFmtId="177" fontId="11" fillId="2" borderId="32" xfId="0" applyNumberFormat="1" applyFont="1" applyFill="1" applyBorder="1">
      <alignment vertical="center"/>
    </xf>
    <xf numFmtId="3" fontId="2" fillId="2" borderId="33" xfId="3" applyNumberFormat="1" applyFont="1" applyFill="1" applyBorder="1" applyAlignment="1">
      <alignment horizontal="left" vertical="center" indent="1" shrinkToFit="1"/>
    </xf>
    <xf numFmtId="177" fontId="11" fillId="2" borderId="34" xfId="0" applyNumberFormat="1" applyFont="1" applyFill="1" applyBorder="1">
      <alignment vertical="center"/>
    </xf>
    <xf numFmtId="177" fontId="11" fillId="2" borderId="35" xfId="0" applyNumberFormat="1" applyFont="1" applyFill="1" applyBorder="1">
      <alignment vertical="center"/>
    </xf>
    <xf numFmtId="177" fontId="11" fillId="0" borderId="34" xfId="0" applyNumberFormat="1" applyFont="1" applyFill="1" applyBorder="1">
      <alignment vertical="center"/>
    </xf>
    <xf numFmtId="178" fontId="13" fillId="2" borderId="20" xfId="3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78" fontId="10" fillId="4" borderId="20" xfId="0" applyNumberFormat="1" applyFont="1" applyFill="1" applyBorder="1" applyAlignment="1">
      <alignment horizontal="center" vertical="center" wrapText="1"/>
    </xf>
    <xf numFmtId="178" fontId="10" fillId="3" borderId="17" xfId="0" applyNumberFormat="1" applyFont="1" applyFill="1" applyBorder="1">
      <alignment vertical="center"/>
    </xf>
    <xf numFmtId="177" fontId="11" fillId="2" borderId="17" xfId="0" applyNumberFormat="1" applyFont="1" applyFill="1" applyBorder="1">
      <alignment vertical="center"/>
    </xf>
    <xf numFmtId="177" fontId="11" fillId="0" borderId="18" xfId="0" applyNumberFormat="1" applyFont="1" applyFill="1" applyBorder="1">
      <alignment vertical="center"/>
    </xf>
    <xf numFmtId="3" fontId="7" fillId="0" borderId="19" xfId="3" applyNumberFormat="1" applyFont="1" applyFill="1" applyBorder="1" applyAlignment="1">
      <alignment horizontal="left" vertical="center" indent="1" shrinkToFit="1"/>
    </xf>
    <xf numFmtId="178" fontId="10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3" fontId="2" fillId="2" borderId="36" xfId="3" applyNumberFormat="1" applyFont="1" applyFill="1" applyBorder="1" applyAlignment="1">
      <alignment horizontal="left" vertical="center" indent="2" shrinkToFit="1"/>
    </xf>
    <xf numFmtId="178" fontId="10" fillId="2" borderId="0" xfId="0" applyNumberFormat="1" applyFont="1" applyFill="1" applyBorder="1" applyAlignment="1">
      <alignment horizontal="center" vertical="center" wrapText="1"/>
    </xf>
    <xf numFmtId="3" fontId="2" fillId="2" borderId="33" xfId="3" applyNumberFormat="1" applyFont="1" applyFill="1" applyBorder="1" applyAlignment="1">
      <alignment horizontal="left" vertical="center" indent="2" shrinkToFit="1"/>
    </xf>
    <xf numFmtId="178" fontId="13" fillId="2" borderId="31" xfId="3" applyNumberFormat="1" applyFont="1" applyFill="1" applyBorder="1" applyAlignment="1">
      <alignment horizontal="center" vertical="center"/>
    </xf>
    <xf numFmtId="3" fontId="2" fillId="2" borderId="36" xfId="3" applyNumberFormat="1" applyFont="1" applyFill="1" applyBorder="1" applyAlignment="1">
      <alignment horizontal="left" vertical="center" indent="1" shrinkToFit="1"/>
    </xf>
    <xf numFmtId="3" fontId="2" fillId="0" borderId="19" xfId="3" applyNumberFormat="1" applyFont="1" applyFill="1" applyBorder="1" applyAlignment="1">
      <alignment horizontal="left" vertical="center" indent="2" shrinkToFit="1"/>
    </xf>
    <xf numFmtId="177" fontId="11" fillId="0" borderId="32" xfId="0" applyNumberFormat="1" applyFont="1" applyFill="1" applyBorder="1">
      <alignment vertical="center"/>
    </xf>
    <xf numFmtId="177" fontId="11" fillId="2" borderId="37" xfId="0" applyNumberFormat="1" applyFont="1" applyFill="1" applyBorder="1">
      <alignment vertical="center"/>
    </xf>
    <xf numFmtId="3" fontId="7" fillId="3" borderId="16" xfId="3" applyNumberFormat="1" applyFont="1" applyFill="1" applyBorder="1" applyAlignment="1">
      <alignment horizontal="distributed" vertical="center" shrinkToFit="1"/>
    </xf>
    <xf numFmtId="3" fontId="7" fillId="3" borderId="33" xfId="3" quotePrefix="1" applyNumberFormat="1" applyFont="1" applyFill="1" applyBorder="1" applyAlignment="1">
      <alignment horizontal="center" vertical="center" shrinkToFit="1"/>
    </xf>
    <xf numFmtId="178" fontId="10" fillId="3" borderId="20" xfId="0" applyNumberFormat="1" applyFont="1" applyFill="1" applyBorder="1" applyAlignment="1">
      <alignment horizontal="center" vertical="center" wrapText="1"/>
    </xf>
    <xf numFmtId="177" fontId="11" fillId="3" borderId="21" xfId="0" applyNumberFormat="1" applyFont="1" applyFill="1" applyBorder="1">
      <alignment vertical="center"/>
    </xf>
    <xf numFmtId="177" fontId="11" fillId="3" borderId="24" xfId="0" applyNumberFormat="1" applyFont="1" applyFill="1" applyBorder="1">
      <alignment vertical="center"/>
    </xf>
    <xf numFmtId="177" fontId="11" fillId="3" borderId="25" xfId="0" applyNumberFormat="1" applyFont="1" applyFill="1" applyBorder="1">
      <alignment vertical="center"/>
    </xf>
    <xf numFmtId="3" fontId="2" fillId="0" borderId="19" xfId="3" applyNumberFormat="1" applyFont="1" applyFill="1" applyBorder="1" applyAlignment="1">
      <alignment horizontal="left" vertical="center" indent="1" shrinkToFit="1"/>
    </xf>
    <xf numFmtId="3" fontId="2" fillId="0" borderId="33" xfId="3" applyNumberFormat="1" applyFont="1" applyFill="1" applyBorder="1" applyAlignment="1">
      <alignment horizontal="left" vertical="center" indent="1" shrinkToFit="1"/>
    </xf>
    <xf numFmtId="178" fontId="10" fillId="0" borderId="29" xfId="0" applyNumberFormat="1" applyFont="1" applyFill="1" applyBorder="1" applyAlignment="1">
      <alignment horizontal="center" vertical="center" wrapText="1"/>
    </xf>
    <xf numFmtId="177" fontId="11" fillId="0" borderId="35" xfId="0" applyNumberFormat="1" applyFont="1" applyFill="1" applyBorder="1">
      <alignment vertical="center"/>
    </xf>
    <xf numFmtId="3" fontId="2" fillId="0" borderId="30" xfId="3" applyNumberFormat="1" applyFont="1" applyFill="1" applyBorder="1" applyAlignment="1">
      <alignment horizontal="left" vertical="center" indent="1" shrinkToFit="1"/>
    </xf>
    <xf numFmtId="178" fontId="10" fillId="0" borderId="28" xfId="0" applyNumberFormat="1" applyFont="1" applyFill="1" applyBorder="1" applyAlignment="1">
      <alignment horizontal="center" vertical="center" wrapText="1"/>
    </xf>
    <xf numFmtId="177" fontId="11" fillId="0" borderId="31" xfId="0" applyNumberFormat="1" applyFont="1" applyFill="1" applyBorder="1">
      <alignment vertical="center"/>
    </xf>
    <xf numFmtId="0" fontId="11" fillId="0" borderId="21" xfId="0" applyFont="1" applyFill="1" applyBorder="1">
      <alignment vertical="center"/>
    </xf>
    <xf numFmtId="3" fontId="7" fillId="0" borderId="38" xfId="3" applyNumberFormat="1" applyFont="1" applyFill="1" applyBorder="1" applyAlignment="1">
      <alignment horizontal="left" vertical="center" indent="1" shrinkToFit="1"/>
    </xf>
    <xf numFmtId="178" fontId="10" fillId="0" borderId="39" xfId="0" applyNumberFormat="1" applyFont="1" applyFill="1" applyBorder="1" applyAlignment="1">
      <alignment horizontal="center" vertical="center" wrapText="1"/>
    </xf>
    <xf numFmtId="177" fontId="11" fillId="0" borderId="40" xfId="0" applyNumberFormat="1" applyFont="1" applyFill="1" applyBorder="1">
      <alignment vertical="center"/>
    </xf>
    <xf numFmtId="177" fontId="11" fillId="0" borderId="41" xfId="0" applyNumberFormat="1" applyFont="1" applyFill="1" applyBorder="1">
      <alignment vertical="center"/>
    </xf>
    <xf numFmtId="0" fontId="2" fillId="0" borderId="19" xfId="0" applyFont="1" applyFill="1" applyBorder="1" applyAlignment="1">
      <alignment horizontal="left" vertical="center" indent="1"/>
    </xf>
    <xf numFmtId="177" fontId="12" fillId="0" borderId="22" xfId="0" applyNumberFormat="1" applyFont="1" applyFill="1" applyBorder="1">
      <alignment vertical="center"/>
    </xf>
    <xf numFmtId="177" fontId="12" fillId="0" borderId="21" xfId="0" applyNumberFormat="1" applyFont="1" applyFill="1" applyBorder="1">
      <alignment vertical="center"/>
    </xf>
    <xf numFmtId="177" fontId="12" fillId="0" borderId="24" xfId="0" applyNumberFormat="1" applyFont="1" applyFill="1" applyBorder="1">
      <alignment vertical="center"/>
    </xf>
    <xf numFmtId="41" fontId="12" fillId="0" borderId="21" xfId="1" applyFont="1" applyFill="1" applyBorder="1">
      <alignment vertical="center"/>
    </xf>
    <xf numFmtId="177" fontId="12" fillId="0" borderId="21" xfId="1" applyNumberFormat="1" applyFont="1" applyFill="1" applyBorder="1">
      <alignment vertical="center"/>
    </xf>
    <xf numFmtId="178" fontId="13" fillId="0" borderId="20" xfId="3" applyNumberFormat="1" applyFont="1" applyFill="1" applyBorder="1" applyAlignment="1">
      <alignment horizontal="center" vertical="center" shrinkToFit="1"/>
    </xf>
    <xf numFmtId="3" fontId="2" fillId="0" borderId="42" xfId="3" applyNumberFormat="1" applyFont="1" applyFill="1" applyBorder="1" applyAlignment="1">
      <alignment horizontal="left" vertical="center" indent="1" shrinkToFit="1"/>
    </xf>
    <xf numFmtId="177" fontId="12" fillId="0" borderId="34" xfId="1" applyNumberFormat="1" applyFont="1" applyFill="1" applyBorder="1">
      <alignment vertical="center"/>
    </xf>
    <xf numFmtId="177" fontId="12" fillId="0" borderId="35" xfId="0" applyNumberFormat="1" applyFont="1" applyFill="1" applyBorder="1">
      <alignment vertical="center"/>
    </xf>
    <xf numFmtId="3" fontId="7" fillId="3" borderId="19" xfId="3" applyNumberFormat="1" applyFont="1" applyFill="1" applyBorder="1" applyAlignment="1">
      <alignment horizontal="left" vertical="center" indent="1" shrinkToFit="1"/>
    </xf>
    <xf numFmtId="3" fontId="7" fillId="3" borderId="43" xfId="3" applyNumberFormat="1" applyFont="1" applyFill="1" applyBorder="1" applyAlignment="1">
      <alignment vertical="center" shrinkToFit="1"/>
    </xf>
    <xf numFmtId="177" fontId="11" fillId="0" borderId="17" xfId="0" applyNumberFormat="1" applyFont="1" applyFill="1" applyBorder="1">
      <alignment vertical="center"/>
    </xf>
    <xf numFmtId="177" fontId="14" fillId="0" borderId="21" xfId="1" applyNumberFormat="1" applyFont="1" applyFill="1" applyBorder="1">
      <alignment vertical="center"/>
    </xf>
    <xf numFmtId="177" fontId="14" fillId="0" borderId="21" xfId="0" applyNumberFormat="1" applyFont="1" applyFill="1" applyBorder="1">
      <alignment vertical="center"/>
    </xf>
    <xf numFmtId="177" fontId="11" fillId="0" borderId="21" xfId="1" applyNumberFormat="1" applyFont="1" applyFill="1" applyBorder="1">
      <alignment vertical="center"/>
    </xf>
    <xf numFmtId="178" fontId="13" fillId="3" borderId="44" xfId="3" applyNumberFormat="1" applyFont="1" applyFill="1" applyBorder="1" applyAlignment="1">
      <alignment horizontal="center" vertical="center" shrinkToFit="1"/>
    </xf>
    <xf numFmtId="178" fontId="13" fillId="0" borderId="20" xfId="0" applyNumberFormat="1" applyFont="1" applyFill="1" applyBorder="1" applyAlignment="1">
      <alignment horizontal="center"/>
    </xf>
    <xf numFmtId="178" fontId="10" fillId="0" borderId="20" xfId="0" applyNumberFormat="1" applyFont="1" applyFill="1" applyBorder="1" applyAlignment="1">
      <alignment horizontal="center" vertical="center"/>
    </xf>
    <xf numFmtId="3" fontId="7" fillId="3" borderId="45" xfId="3" applyNumberFormat="1" applyFont="1" applyFill="1" applyBorder="1" applyAlignment="1">
      <alignment vertical="center" shrinkToFit="1"/>
    </xf>
    <xf numFmtId="178" fontId="10" fillId="3" borderId="44" xfId="0" applyNumberFormat="1" applyFont="1" applyFill="1" applyBorder="1" applyAlignment="1">
      <alignment horizontal="center" vertical="center" wrapText="1"/>
    </xf>
    <xf numFmtId="177" fontId="11" fillId="3" borderId="46" xfId="0" applyNumberFormat="1" applyFont="1" applyFill="1" applyBorder="1">
      <alignment vertical="center"/>
    </xf>
    <xf numFmtId="3" fontId="7" fillId="0" borderId="47" xfId="3" applyNumberFormat="1" applyFont="1" applyFill="1" applyBorder="1" applyAlignment="1">
      <alignment horizontal="left" vertical="center" indent="1" shrinkToFit="1"/>
    </xf>
    <xf numFmtId="178" fontId="10" fillId="0" borderId="48" xfId="0" applyNumberFormat="1" applyFont="1" applyFill="1" applyBorder="1" applyAlignment="1">
      <alignment horizontal="center" vertical="center" wrapText="1"/>
    </xf>
    <xf numFmtId="178" fontId="10" fillId="0" borderId="44" xfId="0" applyNumberFormat="1" applyFont="1" applyFill="1" applyBorder="1" applyAlignment="1">
      <alignment horizontal="center" vertical="center" wrapText="1"/>
    </xf>
    <xf numFmtId="176" fontId="11" fillId="0" borderId="22" xfId="0" applyNumberFormat="1" applyFont="1" applyFill="1" applyBorder="1">
      <alignment vertical="center"/>
    </xf>
    <xf numFmtId="176" fontId="11" fillId="0" borderId="24" xfId="0" applyNumberFormat="1" applyFont="1" applyFill="1" applyBorder="1">
      <alignment vertical="center"/>
    </xf>
    <xf numFmtId="0" fontId="12" fillId="3" borderId="46" xfId="0" applyFont="1" applyFill="1" applyBorder="1">
      <alignment vertical="center"/>
    </xf>
    <xf numFmtId="177" fontId="12" fillId="3" borderId="17" xfId="0" applyNumberFormat="1" applyFont="1" applyFill="1" applyBorder="1">
      <alignment vertical="center"/>
    </xf>
    <xf numFmtId="41" fontId="12" fillId="3" borderId="0" xfId="1" applyFont="1" applyFill="1">
      <alignment vertical="center"/>
    </xf>
    <xf numFmtId="3" fontId="7" fillId="3" borderId="49" xfId="3" applyNumberFormat="1" applyFont="1" applyFill="1" applyBorder="1" applyAlignment="1">
      <alignment horizontal="distributed" vertical="center" shrinkToFit="1"/>
    </xf>
    <xf numFmtId="178" fontId="10" fillId="3" borderId="39" xfId="0" applyNumberFormat="1" applyFont="1" applyFill="1" applyBorder="1" applyAlignment="1">
      <alignment horizontal="center" vertical="center" wrapText="1"/>
    </xf>
    <xf numFmtId="0" fontId="12" fillId="3" borderId="50" xfId="0" applyFont="1" applyFill="1" applyBorder="1">
      <alignment vertical="center"/>
    </xf>
    <xf numFmtId="177" fontId="12" fillId="3" borderId="7" xfId="0" applyNumberFormat="1" applyFont="1" applyFill="1" applyBorder="1">
      <alignment vertical="center"/>
    </xf>
    <xf numFmtId="41" fontId="12" fillId="0" borderId="0" xfId="1" applyFont="1">
      <alignment vertical="center"/>
    </xf>
    <xf numFmtId="10" fontId="12" fillId="0" borderId="0" xfId="0" applyNumberFormat="1" applyFont="1">
      <alignment vertical="center"/>
    </xf>
    <xf numFmtId="10" fontId="12" fillId="0" borderId="0" xfId="1" applyNumberFormat="1" applyFont="1">
      <alignment vertical="center"/>
    </xf>
    <xf numFmtId="0" fontId="2" fillId="0" borderId="0" xfId="0" applyFont="1" applyAlignment="1"/>
    <xf numFmtId="0" fontId="12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176" fontId="12" fillId="0" borderId="0" xfId="0" applyNumberFormat="1" applyFont="1">
      <alignment vertical="center"/>
    </xf>
  </cellXfs>
  <cellStyles count="4">
    <cellStyle name="쉼표 [0]" xfId="1" builtinId="6"/>
    <cellStyle name="표준" xfId="0" builtinId="0"/>
    <cellStyle name="표준 2 22" xfId="2"/>
    <cellStyle name="표준_2003년결산서(기본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&#44208;&#49328;/6&#50900;&#44208;&#49328;/1._&#48376;&#49324;_6&#50900;_v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(&#50980;&#52384;)\KANG\&#44208;&#49328;\99&#54616;&#48152;&#44592;\99&#49464;&#47924;&#51312;&#51221;(&#44060;)\3.%20&#50577;&#49885;%208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ekjusong/Local%20Settings/Temporary%20Internet%20Files/OLK14/99.&#50629;&#47924;&#54260;&#45908;/00.&#50900;&#44208;&#49328;&#48372;&#44256;/06.2001&#45380;11&#50900;&#48372;&#44256;(&#44608;&#45804;&#44512;)/&#50689;&#50629;&#48372;&#44256;%202001.11&#50900;%20&#50577;&#498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(&#50980;&#52384;)\KANG\&#44208;&#49328;\99&#54616;&#48152;&#44592;\99&#49464;&#47924;&#51312;&#51221;(&#44060;)\3.%20&#50577;&#49885;%208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9552;&#52649;&#45817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Documents\&#49352;%20&#54260;&#45908;\BEC%20MODEL%20FINAL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5804;&#44512;\D\99.&#50629;&#47924;&#54260;&#45908;\00.&#50900;&#44208;&#49328;&#48372;&#44256;\03.2001&#45380;08&#50900;&#48372;&#44256;(&#44608;&#45804;&#44512;)\&#44160;&#516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(공시용)"/>
      <sheetName val="IS(공시용)"/>
      <sheetName val="B"/>
      <sheetName val="주요지표분석"/>
      <sheetName val="총괄"/>
      <sheetName val="증감(CF용)"/>
      <sheetName val="Dart_CF"/>
      <sheetName val="부문별IS(세부)"/>
      <sheetName val="재무상태표"/>
      <sheetName val="손익계산서"/>
      <sheetName val="본지사별재무상태표"/>
      <sheetName val="본지사별포괄손익계산서"/>
      <sheetName val=" 손(중단반영후) "/>
      <sheetName val="자본변동표"/>
      <sheetName val="현금흐름표"/>
      <sheetName val="계정명세서_본사"/>
      <sheetName val="WCF"/>
      <sheetName val="선급금"/>
      <sheetName val="단기미수금"/>
      <sheetName val="가지급금"/>
      <sheetName val="단기미지급금"/>
      <sheetName val="최종결산분개"/>
      <sheetName val="청주육거리계좌수정분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3. 양식 8-2"/>
      <sheetName val="기초코드"/>
      <sheetName val="Sheet1 (2)"/>
      <sheetName val="대차대조표"/>
      <sheetName val="단기차입금(200006)"/>
      <sheetName val="basic_info"/>
    </sheetNames>
    <sheetDataSet>
      <sheetData sheetId="0" refreshError="1">
        <row r="3">
          <cell r="C3" t="str">
            <v>벽산개발(주)</v>
          </cell>
        </row>
        <row r="4">
          <cell r="C4" t="str">
            <v>604-81-29827</v>
          </cell>
        </row>
        <row r="10">
          <cell r="C10" t="str">
            <v>1999. 1. 1.</v>
          </cell>
        </row>
        <row r="11">
          <cell r="C11" t="str">
            <v>1999.12.31.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월별손익(018포함)"/>
      <sheetName val="월별손익(실장님)"/>
      <sheetName val="요약(총괄)"/>
      <sheetName val="월별손익(보고)"/>
      <sheetName val="월별손익(보고)-1"/>
      <sheetName val="금액집계(리포트)"/>
      <sheetName val="Master"/>
      <sheetName val="계정검증"/>
      <sheetName val="요약집계"/>
      <sheetName val="운용관리비"/>
      <sheetName val="입력자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26">
          <cell r="D126">
            <v>0.31532988952369156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자료"/>
      <sheetName val="수입조정명세"/>
      <sheetName val="수입조정"/>
      <sheetName val="98준공"/>
      <sheetName val="진행수입"/>
      <sheetName val="퇴충"/>
      <sheetName val="대충"/>
      <sheetName val="명세"/>
      <sheetName val="접대비(갑)"/>
      <sheetName val="접대비(을)"/>
      <sheetName val="접대비(병)"/>
      <sheetName val="정액"/>
      <sheetName val="정율"/>
      <sheetName val="재고평가"/>
      <sheetName val="세금공과"/>
      <sheetName val="선급비용"/>
      <sheetName val="기부명세"/>
      <sheetName val="기초코드"/>
      <sheetName val="금액집계(리포트)"/>
    </sheetNames>
    <sheetDataSet>
      <sheetData sheetId="0">
        <row r="10">
          <cell r="C10" t="str">
            <v>1999. 1. 1.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손검토"/>
      <sheetName val="대손추정"/>
      <sheetName val="Sheet2"/>
      <sheetName val="대양강관"/>
      <sheetName val="어음-대양강관"/>
      <sheetName val="대양물산"/>
      <sheetName val="대륙산업"/>
      <sheetName val="Sheet13 (2)"/>
      <sheetName val="Sheet13"/>
      <sheetName val="Sheet12"/>
      <sheetName val="OMC"/>
      <sheetName val="받을어음"/>
      <sheetName val="받을어음 (2)"/>
      <sheetName val="백명통상"/>
      <sheetName val="불량업체"/>
      <sheetName val="Sheet3"/>
      <sheetName val="Sheet10"/>
      <sheetName val="입력자료"/>
      <sheetName val="실행철강하도"/>
      <sheetName val="회사정보"/>
      <sheetName val="첨"/>
      <sheetName val="수정시산표"/>
      <sheetName val="Macro2"/>
      <sheetName val="Sensitivity and GC Value"/>
      <sheetName val="설비"/>
      <sheetName val="차수"/>
      <sheetName val="설계내역"/>
    </sheetNames>
    <sheetDataSet>
      <sheetData sheetId="0">
        <row r="77">
          <cell r="A77" t="str">
            <v>업체명</v>
          </cell>
          <cell r="B77" t="str">
            <v>외화금액</v>
          </cell>
          <cell r="C77" t="str">
            <v>환산전금액</v>
          </cell>
          <cell r="D77" t="str">
            <v>대차대조표금액</v>
          </cell>
          <cell r="E77" t="str">
            <v>환산손익</v>
          </cell>
        </row>
        <row r="78">
          <cell r="A78" t="str">
            <v>대륙산업</v>
          </cell>
          <cell r="B78">
            <v>1185767.1399999999</v>
          </cell>
          <cell r="C78">
            <v>1342569682</v>
          </cell>
          <cell r="D78">
            <v>1574698742</v>
          </cell>
          <cell r="E78">
            <v>232129060</v>
          </cell>
        </row>
        <row r="79">
          <cell r="A79" t="str">
            <v>대우인터내셔날</v>
          </cell>
          <cell r="B79">
            <v>3255405</v>
          </cell>
          <cell r="C79">
            <v>540076027</v>
          </cell>
          <cell r="D79">
            <v>555530904</v>
          </cell>
          <cell r="E79">
            <v>15454877</v>
          </cell>
        </row>
        <row r="80">
          <cell r="A80" t="str">
            <v>대우인터내셔날</v>
          </cell>
          <cell r="B80">
            <v>392515.52</v>
          </cell>
          <cell r="E80">
            <v>0</v>
          </cell>
        </row>
        <row r="81">
          <cell r="A81" t="str">
            <v>백명통상</v>
          </cell>
          <cell r="B81">
            <v>4418292</v>
          </cell>
          <cell r="C81">
            <v>5690355815</v>
          </cell>
          <cell r="D81">
            <v>5867491769</v>
          </cell>
          <cell r="E81">
            <v>177135954</v>
          </cell>
        </row>
        <row r="82">
          <cell r="A82" t="str">
            <v>삼미</v>
          </cell>
          <cell r="B82">
            <v>38090.400000000001</v>
          </cell>
          <cell r="C82">
            <v>49993650</v>
          </cell>
          <cell r="D82">
            <v>50584051</v>
          </cell>
          <cell r="E82">
            <v>590401</v>
          </cell>
        </row>
        <row r="83">
          <cell r="A83" t="str">
            <v>삼은</v>
          </cell>
          <cell r="B83">
            <v>10720.05</v>
          </cell>
          <cell r="C83">
            <v>12185479</v>
          </cell>
          <cell r="D83">
            <v>14236226</v>
          </cell>
          <cell r="E83">
            <v>2050747</v>
          </cell>
        </row>
        <row r="84">
          <cell r="A84" t="str">
            <v>쌍용</v>
          </cell>
          <cell r="B84">
            <v>167095.34</v>
          </cell>
          <cell r="C84">
            <v>186323491</v>
          </cell>
          <cell r="D84">
            <v>221902609</v>
          </cell>
          <cell r="E84">
            <v>35579118</v>
          </cell>
        </row>
        <row r="85">
          <cell r="A85" t="str">
            <v>이녹스</v>
          </cell>
          <cell r="B85">
            <v>22875658</v>
          </cell>
          <cell r="C85">
            <v>272658318</v>
          </cell>
          <cell r="D85">
            <v>273127777</v>
          </cell>
          <cell r="E85">
            <v>469459</v>
          </cell>
        </row>
        <row r="86">
          <cell r="A86" t="str">
            <v>이녹스</v>
          </cell>
          <cell r="B86">
            <v>24330.69</v>
          </cell>
          <cell r="E86">
            <v>0</v>
          </cell>
        </row>
        <row r="87">
          <cell r="A87" t="str">
            <v>삼성물산</v>
          </cell>
          <cell r="B87">
            <v>255907.86</v>
          </cell>
          <cell r="C87">
            <v>288877138</v>
          </cell>
          <cell r="D87">
            <v>339845638</v>
          </cell>
          <cell r="E87">
            <v>50968500</v>
          </cell>
        </row>
        <row r="88">
          <cell r="A88" t="str">
            <v>세일기술산업</v>
          </cell>
          <cell r="B88">
            <v>78630.84</v>
          </cell>
          <cell r="C88">
            <v>103320923</v>
          </cell>
          <cell r="D88">
            <v>104421755</v>
          </cell>
          <cell r="E88">
            <v>1100832</v>
          </cell>
        </row>
        <row r="89">
          <cell r="A89" t="str">
            <v>아베스틸</v>
          </cell>
          <cell r="B89">
            <v>71398.8</v>
          </cell>
          <cell r="C89">
            <v>93818023</v>
          </cell>
          <cell r="D89">
            <v>94817606</v>
          </cell>
          <cell r="E89">
            <v>999583</v>
          </cell>
        </row>
        <row r="90">
          <cell r="A90" t="str">
            <v>현대종합상사</v>
          </cell>
          <cell r="B90">
            <v>55098</v>
          </cell>
          <cell r="C90">
            <v>73170144</v>
          </cell>
          <cell r="D90">
            <v>73170144</v>
          </cell>
          <cell r="E90">
            <v>0</v>
          </cell>
        </row>
        <row r="91">
          <cell r="A91" t="str">
            <v>히로트레이딩</v>
          </cell>
          <cell r="B91">
            <v>1084291.18</v>
          </cell>
          <cell r="C91">
            <v>1203888494</v>
          </cell>
          <cell r="D91">
            <v>1439938687</v>
          </cell>
          <cell r="E91">
            <v>236050193</v>
          </cell>
        </row>
        <row r="92">
          <cell r="A92" t="str">
            <v xml:space="preserve">CENTRAL ALUMINIUM </v>
          </cell>
          <cell r="B92">
            <v>80829.25</v>
          </cell>
          <cell r="C92">
            <v>106266214</v>
          </cell>
          <cell r="D92">
            <v>107341244</v>
          </cell>
          <cell r="E92">
            <v>1075030</v>
          </cell>
        </row>
        <row r="93">
          <cell r="A93" t="str">
            <v>HASAN ABEDI</v>
          </cell>
          <cell r="B93">
            <v>155873.9</v>
          </cell>
          <cell r="C93">
            <v>207000539</v>
          </cell>
          <cell r="D93">
            <v>207000539</v>
          </cell>
          <cell r="E93">
            <v>0</v>
          </cell>
        </row>
        <row r="94">
          <cell r="A94" t="str">
            <v>HWA YEW IRON WORKS</v>
          </cell>
          <cell r="B94">
            <v>71218</v>
          </cell>
          <cell r="C94">
            <v>94577504</v>
          </cell>
          <cell r="D94">
            <v>94577504</v>
          </cell>
          <cell r="E94">
            <v>0</v>
          </cell>
        </row>
        <row r="95">
          <cell r="A95" t="str">
            <v>KEE SHING HARDWARE</v>
          </cell>
          <cell r="B95">
            <v>42426.5</v>
          </cell>
          <cell r="C95">
            <v>56342392</v>
          </cell>
          <cell r="D95">
            <v>56342392</v>
          </cell>
          <cell r="E95">
            <v>0</v>
          </cell>
        </row>
        <row r="96">
          <cell r="A96" t="str">
            <v xml:space="preserve">KHORAM SANAT </v>
          </cell>
          <cell r="B96">
            <v>691083.37</v>
          </cell>
          <cell r="C96">
            <v>917758710</v>
          </cell>
          <cell r="D96">
            <v>917758710</v>
          </cell>
          <cell r="E96">
            <v>0</v>
          </cell>
        </row>
        <row r="97">
          <cell r="A97" t="str">
            <v>KNIGHTS STRIP METALS</v>
          </cell>
          <cell r="B97">
            <v>69881</v>
          </cell>
          <cell r="C97">
            <v>91823634</v>
          </cell>
          <cell r="D97">
            <v>92801968</v>
          </cell>
          <cell r="E97">
            <v>978334</v>
          </cell>
        </row>
        <row r="98">
          <cell r="A98" t="str">
            <v>LULEE METAL PTE</v>
          </cell>
          <cell r="B98">
            <v>42998.75</v>
          </cell>
          <cell r="C98">
            <v>57102340</v>
          </cell>
          <cell r="D98">
            <v>57102340</v>
          </cell>
          <cell r="E98">
            <v>0</v>
          </cell>
        </row>
        <row r="99">
          <cell r="A99" t="str">
            <v>M/S KHORAM SANAT</v>
          </cell>
          <cell r="B99">
            <v>298755.86</v>
          </cell>
          <cell r="C99">
            <v>396747780</v>
          </cell>
          <cell r="D99">
            <v>396747780</v>
          </cell>
          <cell r="E99">
            <v>0</v>
          </cell>
        </row>
        <row r="100">
          <cell r="A100" t="str">
            <v>M/S SHERKAT SANAYE</v>
          </cell>
          <cell r="B100">
            <v>34489</v>
          </cell>
          <cell r="C100">
            <v>45801392</v>
          </cell>
          <cell r="D100">
            <v>45801392</v>
          </cell>
          <cell r="E100">
            <v>0</v>
          </cell>
        </row>
        <row r="101">
          <cell r="A101" t="str">
            <v>MOHAMMAD GHORBANZADEH</v>
          </cell>
          <cell r="B101">
            <v>76388.399999999994</v>
          </cell>
          <cell r="C101">
            <v>101443795</v>
          </cell>
          <cell r="D101">
            <v>101443795</v>
          </cell>
          <cell r="E101">
            <v>0</v>
          </cell>
        </row>
        <row r="102">
          <cell r="A102" t="str">
            <v>MUTLAK S. AL-H.</v>
          </cell>
          <cell r="B102">
            <v>41452.800000000003</v>
          </cell>
          <cell r="C102">
            <v>51500958</v>
          </cell>
          <cell r="D102">
            <v>55049318</v>
          </cell>
          <cell r="E102">
            <v>3548360</v>
          </cell>
        </row>
        <row r="103">
          <cell r="A103" t="str">
            <v>NATIONAL TECHNIC CO.</v>
          </cell>
          <cell r="B103">
            <v>79737.899999999994</v>
          </cell>
          <cell r="C103">
            <v>105891930</v>
          </cell>
          <cell r="D103">
            <v>105891930</v>
          </cell>
          <cell r="E103">
            <v>0</v>
          </cell>
        </row>
        <row r="104">
          <cell r="A104" t="str">
            <v>O.M.C</v>
          </cell>
          <cell r="B104">
            <v>5756599.9888691436</v>
          </cell>
          <cell r="C104">
            <v>6929173469</v>
          </cell>
          <cell r="D104">
            <v>7644764732</v>
          </cell>
          <cell r="E104">
            <v>715591263</v>
          </cell>
        </row>
        <row r="105">
          <cell r="A105" t="str">
            <v>POLYSTEEL INDUSTRIAL</v>
          </cell>
          <cell r="B105">
            <v>145248.71</v>
          </cell>
          <cell r="C105">
            <v>192890285</v>
          </cell>
          <cell r="D105">
            <v>192890285</v>
          </cell>
          <cell r="E105">
            <v>0</v>
          </cell>
        </row>
        <row r="106">
          <cell r="A106" t="str">
            <v>PRODUCTION INDUSTRIAL</v>
          </cell>
          <cell r="B106">
            <v>58493.5</v>
          </cell>
          <cell r="C106">
            <v>77679366</v>
          </cell>
          <cell r="D106">
            <v>77679366</v>
          </cell>
          <cell r="E106">
            <v>0</v>
          </cell>
        </row>
        <row r="107">
          <cell r="A107" t="str">
            <v>RAJASINGHAM INDUSTRIES</v>
          </cell>
          <cell r="B107">
            <v>40649.449999999997</v>
          </cell>
          <cell r="C107">
            <v>53982469</v>
          </cell>
          <cell r="D107">
            <v>53982469</v>
          </cell>
          <cell r="E107">
            <v>0</v>
          </cell>
        </row>
        <row r="108">
          <cell r="A108" t="str">
            <v>SK글러벌</v>
          </cell>
          <cell r="B108">
            <v>161801.01</v>
          </cell>
          <cell r="C108">
            <v>214871741</v>
          </cell>
          <cell r="D108">
            <v>214871741</v>
          </cell>
          <cell r="E108">
            <v>0</v>
          </cell>
        </row>
        <row r="109">
          <cell r="A109" t="str">
            <v>SUN CHUNG YUEN METAL</v>
          </cell>
          <cell r="B109">
            <v>64170.23</v>
          </cell>
          <cell r="C109">
            <v>85218063</v>
          </cell>
          <cell r="D109">
            <v>85218063</v>
          </cell>
          <cell r="E109">
            <v>0</v>
          </cell>
        </row>
        <row r="110">
          <cell r="A110" t="str">
            <v>URUM STEEL CO.</v>
          </cell>
          <cell r="B110">
            <v>168917.1</v>
          </cell>
          <cell r="C110">
            <v>224321908</v>
          </cell>
          <cell r="D110">
            <v>224321908</v>
          </cell>
          <cell r="E110">
            <v>0</v>
          </cell>
        </row>
        <row r="111">
          <cell r="C111">
            <v>19867631673</v>
          </cell>
          <cell r="D111">
            <v>21341353384</v>
          </cell>
          <cell r="E111">
            <v>1473721711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  <sheetName val="#REF"/>
      <sheetName val="개인별장비관리"/>
      <sheetName val="항목(1)"/>
      <sheetName val="수리결과"/>
      <sheetName val="hitachi"/>
      <sheetName val="제품별"/>
      <sheetName val="국영"/>
      <sheetName val="asy_o"/>
      <sheetName val="95TOTREV"/>
      <sheetName val="FAB"/>
      <sheetName val="시실누(모) "/>
      <sheetName val="중장SR"/>
      <sheetName val="공용정보"/>
      <sheetName val="Low YLD Reject"/>
      <sheetName val="국산화"/>
      <sheetName val="FOB발"/>
      <sheetName val="ALL"/>
      <sheetName val="서류검사"/>
      <sheetName val="SSMITM"/>
      <sheetName val="예적금"/>
      <sheetName val="BAY실적"/>
      <sheetName val="data_MM"/>
      <sheetName val="지수"/>
      <sheetName val="960318-1"/>
      <sheetName val="fab_o"/>
      <sheetName val="data (누계)"/>
      <sheetName val="data(실적)"/>
      <sheetName val="data (전년동기)"/>
      <sheetName val="통계자료"/>
      <sheetName val="수요일"/>
      <sheetName val="금요일"/>
      <sheetName val="취합"/>
      <sheetName val="설비운영"/>
      <sheetName val="shutt_bi"/>
      <sheetName val="품의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6월인원"/>
      <sheetName val="ASP"/>
      <sheetName val="CHIP_O"/>
      <sheetName val="FAB_I"/>
      <sheetName val="FRT_O"/>
      <sheetName val="PKG_I"/>
      <sheetName val="FT_금액"/>
      <sheetName val="YIELD"/>
      <sheetName val="DDR"/>
      <sheetName val="장비목록"/>
      <sheetName val="원가관리"/>
      <sheetName val="내역서"/>
      <sheetName val="DATA-2001"/>
      <sheetName val="자재 집계표"/>
      <sheetName val="BOM"/>
      <sheetName val="summary"/>
      <sheetName val="HSA"/>
      <sheetName val="현우실적"/>
      <sheetName val="Aries_all_char"/>
      <sheetName val="StepperValues"/>
      <sheetName val="TG9504"/>
      <sheetName val="Ref2"/>
      <sheetName val="3-1-4 교_x0002__x0000_数8"/>
      <sheetName val=""/>
      <sheetName val="Credit Calc"/>
      <sheetName val="FAB2_Á_x0000_"/>
      <sheetName val="F4-F7"/>
      <sheetName val="CAPA분석 360K"/>
      <sheetName val="F5"/>
      <sheetName val="소특"/>
      <sheetName val="팀별"/>
      <sheetName val="J"/>
      <sheetName val="카드키식수내역"/>
      <sheetName val="8)중점관리장비현황"/>
      <sheetName val="현재"/>
      <sheetName val="3-1-4 교_x0002_"/>
      <sheetName val="鄴ႄ뛶棕饭䌋±ONFMRENCE)"/>
      <sheetName val=" 55 BA 장입기 091203.xlsx"/>
      <sheetName val="입력DATA"/>
      <sheetName val="Vendor"/>
      <sheetName val="조명투자및환수계획"/>
      <sheetName val="제조중간결과"/>
      <sheetName val="입찰내역 발주처 양식"/>
      <sheetName val="견적을지"/>
      <sheetName val="목표세부명세"/>
      <sheetName val="장기차입금"/>
      <sheetName val="Source"/>
      <sheetName val="Sheet4"/>
      <sheetName val="불합리 적출 및 관리"/>
      <sheetName val="Controls"/>
      <sheetName val="부품별 매입현황"/>
      <sheetName val="FAB2_Á_x005f_x0000_"/>
      <sheetName val="Cgs계산값1"/>
      <sheetName val="기본 상수"/>
      <sheetName val="FAB2_Á?"/>
      <sheetName val="data"/>
      <sheetName val="DRT102"/>
      <sheetName val="DRT502"/>
      <sheetName val="3-1-4 교_x0002_?数8"/>
      <sheetName val="저항"/>
      <sheetName val="POWER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ELECTRIC"/>
      <sheetName val="CTEMCOST"/>
      <sheetName val="SCHEDULE"/>
      <sheetName val="sum"/>
      <sheetName val="XY tilt 2nd"/>
      <sheetName val="1. Angle confirm"/>
      <sheetName val="Var."/>
      <sheetName val="R"/>
      <sheetName val="정리"/>
      <sheetName val="보고서"/>
      <sheetName val="L2"/>
      <sheetName val="L1"/>
      <sheetName val="Map"/>
      <sheetName val="FAB2_Á_"/>
      <sheetName val="국내"/>
      <sheetName val="FAB2_Á_x005f_x005f_x005f_x005f_x005f_x005f_x005f_x005f_"/>
      <sheetName val="Array PI"/>
      <sheetName val="Cgs계산식1"/>
      <sheetName val="Pandora"/>
      <sheetName val="VIZIO DA가격"/>
      <sheetName val="기타 DA가격"/>
      <sheetName val="LGE DA가격"/>
      <sheetName val="잉여처분"/>
      <sheetName val="Prices"/>
      <sheetName val="DATA6"/>
      <sheetName val="지우지말것"/>
      <sheetName val="B"/>
      <sheetName val="96재료"/>
      <sheetName val="category"/>
      <sheetName val="3-1-4 교_x005f_x0002_"/>
      <sheetName val="X13"/>
      <sheetName val="Sapphire"/>
      <sheetName val="TOEIC기준점수"/>
      <sheetName val="MatchCode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외화금융(97-03)"/>
      <sheetName val="MOTOR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6F8"/>
      <sheetName val="생산직"/>
      <sheetName val="단일장비탐색1"/>
      <sheetName val="일위목록"/>
      <sheetName val="간접비계산"/>
      <sheetName val="Sheet1 (2)"/>
      <sheetName val="연수원"/>
      <sheetName val="Hynix &amp; SYS IC Co"/>
      <sheetName val="Code 2"/>
      <sheetName val="FACTOR"/>
      <sheetName val="MP01"/>
      <sheetName val="atd"/>
      <sheetName val="atm"/>
      <sheetName val="표지"/>
      <sheetName val="PKG_O"/>
      <sheetName val="BEST"/>
      <sheetName val="수정시산표"/>
      <sheetName val="ORIGINAL"/>
      <sheetName val="장비명"/>
      <sheetName val="영업본부US$실적 (2)"/>
      <sheetName val="BTS-시범물량"/>
      <sheetName val="ABUT수량-A1"/>
      <sheetName val="Sheet6"/>
      <sheetName val="3-1-4 교_x0002__数8"/>
      <sheetName val="작업공사목록"/>
      <sheetName val="3-1-4 교_x005f_x005f_x005f_x0002__x005f_x005f_x000"/>
      <sheetName val="3-1-4 교_x005f_x0002__数8"/>
      <sheetName val="3-1-4 ɐ_x0000__x0000__x0000_␀"/>
      <sheetName val="PwC"/>
      <sheetName val="Co_Scoresheet_FY104Q"/>
      <sheetName val="PopCache"/>
      <sheetName val="3-1-4 ɐ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コントロールパネル"/>
      <sheetName val="데이터유효성"/>
      <sheetName val="공정분류기준"/>
      <sheetName val="별첨4_전담운영PM(1)"/>
      <sheetName val="차량실적1"/>
      <sheetName val="PC%계산"/>
      <sheetName val="9-1차이내역"/>
      <sheetName val="9609Aß"/>
      <sheetName val="TEMP1"/>
      <sheetName val="TEMP2"/>
      <sheetName val="99선급비용"/>
      <sheetName val="VLOOKUP"/>
      <sheetName val="일위대가표"/>
      <sheetName val="EQUIP LIST"/>
      <sheetName val="유효성"/>
      <sheetName val="TFT 측정(2)"/>
      <sheetName val="사유 구분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FAB2_Á_x005f_x005f_x005f_x005f_"/>
      <sheetName val="14.1&quot; Cst 변화"/>
      <sheetName val="계조에 따른 특성"/>
      <sheetName val="인력관리_Code"/>
      <sheetName val="PIPING"/>
      <sheetName val="Total-P&amp;L(Local)"/>
      <sheetName val="키워드"/>
      <sheetName val="THIN"/>
      <sheetName val="한국단가계약표"/>
      <sheetName val="무상 Part List(BW)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불합리_적출_및_관리"/>
      <sheetName val="부품별_매입현황"/>
      <sheetName val="기본_상수"/>
      <sheetName val="3-1-4_교?数8"/>
      <sheetName val="TFT_저항"/>
      <sheetName val="3-1-4_교_x005f_x0002__x005f_x0000_数8"/>
      <sheetName val="F-T_Voltage"/>
      <sheetName val="XY_tilt_2nd"/>
      <sheetName val="1__Angle_confirm"/>
      <sheetName val="Var_"/>
      <sheetName val="Array_PI"/>
      <sheetName val="VIZIO_DA가격"/>
      <sheetName val="기타_DA가격"/>
      <sheetName val="LGE_DA가격"/>
      <sheetName val="3-1-4_교_x005f_x0002_"/>
      <sheetName val="영업본부US$실적_(2)"/>
      <sheetName val="2)인력관리_Code_Flash"/>
      <sheetName val="※ 참고사항"/>
      <sheetName val="건물"/>
      <sheetName val="일년TOTAL"/>
      <sheetName val=" T3B-SN SOD SKIP + SIGE No Dela"/>
      <sheetName val="앞면인쇄후180도_회전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차수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목록"/>
      <sheetName val="자료"/>
      <sheetName val="임시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시산표"/>
      <sheetName val="정산표"/>
      <sheetName val="A"/>
      <sheetName val="환율"/>
      <sheetName val="FY-07 Personal Property Tax"/>
      <sheetName val="FY-07 Real Property Tax"/>
      <sheetName val="Fcst Summary"/>
      <sheetName val="June01brio sort"/>
      <sheetName val="Period Pivot Summary"/>
      <sheetName val="Summary_by_Account"/>
      <sheetName val="Cube by Product Line"/>
      <sheetName val="공문"/>
      <sheetName val="1_汇总"/>
      <sheetName val="担当工程师"/>
      <sheetName val="반입시나리오(area별 조정)"/>
      <sheetName val="기준정보"/>
      <sheetName val="Low_YLD_Reject"/>
      <sheetName val="data_(누계)"/>
      <sheetName val="data_(전년동기)"/>
      <sheetName val="해외출자현황(원본틀)"/>
      <sheetName val="工作表"/>
      <sheetName val="2공장"/>
      <sheetName val="3공장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lance Sheet"/>
      <sheetName val="Cash Flow"/>
      <sheetName val="FCF"/>
      <sheetName val="Sales Forecast"/>
      <sheetName val="COGS Forecast"/>
      <sheetName val="SG&amp;A Forecast"/>
      <sheetName val="BS Assumptions"/>
      <sheetName val="PP&amp;E"/>
      <sheetName val="Sensitivity and GC Value"/>
      <sheetName val="Going Concern Matrix"/>
      <sheetName val="Times Interest Earned"/>
      <sheetName val="Debt Module"/>
      <sheetName val="Restructuring P&amp;L"/>
      <sheetName val="Refinance Alt 1"/>
      <sheetName val="Refinace Alt 2"/>
      <sheetName val="Asset Sales-Unused"/>
      <sheetName val="Journal Entry"/>
      <sheetName val="Ratios"/>
      <sheetName val="NOLs"/>
      <sheetName val="Recoveries"/>
      <sheetName val="Debt Structure -NPV-Q.2"/>
      <sheetName val="Other IS"/>
      <sheetName val="Module2"/>
      <sheetName val="Module1"/>
      <sheetName val="Debt Support"/>
      <sheetName val="Present"/>
      <sheetName val="Module3"/>
      <sheetName val="plan for disposal assets"/>
      <sheetName val="Module4"/>
      <sheetName val="Module5"/>
      <sheetName val="Module6"/>
      <sheetName val="입고장부 (4)"/>
      <sheetName val="BM_NEW2"/>
      <sheetName val="BEC MODEL FINAL2"/>
      <sheetName val="BID"/>
      <sheetName val="Macro1"/>
      <sheetName val="주형"/>
      <sheetName val="자압1"/>
      <sheetName val="입력자료"/>
      <sheetName val="급여대장(관리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F16">
            <v>4</v>
          </cell>
          <cell r="G16">
            <v>5</v>
          </cell>
          <cell r="H16">
            <v>6</v>
          </cell>
          <cell r="I16">
            <v>7</v>
          </cell>
          <cell r="J16">
            <v>8</v>
          </cell>
          <cell r="K16">
            <v>9</v>
          </cell>
        </row>
        <row r="17">
          <cell r="F17" t="str">
            <v>Sales</v>
          </cell>
          <cell r="G17" t="str">
            <v>COGS</v>
          </cell>
          <cell r="H17" t="str">
            <v>SG&amp;A</v>
          </cell>
          <cell r="I17" t="str">
            <v>Inventory</v>
          </cell>
          <cell r="J17" t="str">
            <v>A/R</v>
          </cell>
          <cell r="K17" t="str">
            <v>A/P</v>
          </cell>
        </row>
        <row r="19">
          <cell r="C19">
            <v>1</v>
          </cell>
          <cell r="D19" t="str">
            <v>Scenario 1</v>
          </cell>
          <cell r="F19">
            <v>0.05</v>
          </cell>
          <cell r="G19">
            <v>-0.02</v>
          </cell>
          <cell r="H19">
            <v>-0.01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2</v>
          </cell>
          <cell r="D20" t="str">
            <v>Scenario 2</v>
          </cell>
          <cell r="F20">
            <v>0.05</v>
          </cell>
          <cell r="G20">
            <v>-0.02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3</v>
          </cell>
          <cell r="D21" t="str">
            <v>Scenario 3</v>
          </cell>
          <cell r="F21">
            <v>0.05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4</v>
          </cell>
          <cell r="D22" t="str">
            <v>Restructuring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</v>
          </cell>
          <cell r="D23" t="str">
            <v>Scenario 5</v>
          </cell>
          <cell r="F23">
            <v>-0.05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6</v>
          </cell>
          <cell r="D24" t="str">
            <v>Scenario 6</v>
          </cell>
          <cell r="F24">
            <v>-0.05</v>
          </cell>
          <cell r="G24">
            <v>0.02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</v>
          </cell>
          <cell r="D25" t="str">
            <v>Scenario 7</v>
          </cell>
          <cell r="F25">
            <v>-0.05</v>
          </cell>
          <cell r="G25">
            <v>0.02</v>
          </cell>
          <cell r="H25">
            <v>0.01</v>
          </cell>
          <cell r="I25">
            <v>0</v>
          </cell>
          <cell r="J25">
            <v>0</v>
          </cell>
          <cell r="K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월별손익(018포함)"/>
      <sheetName val="월별손익"/>
      <sheetName val="요약(총괄)"/>
      <sheetName val="금액집계"/>
      <sheetName val="강제기표"/>
      <sheetName val="Master"/>
      <sheetName val="계정검증"/>
      <sheetName val="원본"/>
      <sheetName val="영업비용자동시트"/>
      <sheetName val="영업비용(2분기)"/>
      <sheetName val="교환국"/>
      <sheetName val="기지국"/>
      <sheetName val="기타"/>
      <sheetName val="원격국"/>
      <sheetName val="주장비"/>
      <sheetName val="중계국"/>
      <sheetName val="민감도"/>
      <sheetName val="Assumptions"/>
      <sheetName val="25.보증금(임차보증금외)"/>
      <sheetName val="DATE"/>
      <sheetName val="직접비"/>
      <sheetName val="08전망"/>
      <sheetName val="월별 상세"/>
      <sheetName val="영화별rawdata"/>
      <sheetName val="수입원가(원료)"/>
      <sheetName val="수입원가(첨가제)"/>
      <sheetName val="T6-6(2)"/>
      <sheetName val="회사정보"/>
      <sheetName val="08.06.30"/>
      <sheetName val="09.06.30"/>
      <sheetName val="07.12.31"/>
      <sheetName val="09.03.31"/>
      <sheetName val="SA"/>
      <sheetName val="Sheet3"/>
      <sheetName val="상품수불(합산)"/>
      <sheetName val="cfanal"/>
      <sheetName val="profit"/>
      <sheetName val="수익성분석"/>
      <sheetName val="손익계산서"/>
      <sheetName val="이익잉여금처분계산서"/>
      <sheetName val="제조원가명세서"/>
      <sheetName val="현금흐름표"/>
      <sheetName val="조회서"/>
      <sheetName val="자료"/>
      <sheetName val="월간인력"/>
      <sheetName val="인력소요계획"/>
      <sheetName val="국산화"/>
      <sheetName val="0기초정보"/>
      <sheetName val="정의"/>
      <sheetName val="가정사항"/>
      <sheetName val="조견표"/>
      <sheetName val="Sheet2"/>
      <sheetName val="근로영수증"/>
      <sheetName val="손익분기분석"/>
      <sheetName val="주요재무비율"/>
      <sheetName val="생산성에관한지표"/>
      <sheetName val="TB"/>
      <sheetName val="상품입력"/>
      <sheetName val="상품수불(타총평)"/>
      <sheetName val="저장품입력"/>
      <sheetName val="공구비품"/>
      <sheetName val="기계장치"/>
      <sheetName val="임차시설"/>
      <sheetName val="차량운반구"/>
      <sheetName val="4.경비 5.영업외수지"/>
      <sheetName val="24.보증금(전신전화가입권)"/>
    </sheetNames>
    <sheetDataSet>
      <sheetData sheetId="0">
        <row r="3">
          <cell r="B3" t="str">
            <v>내역</v>
          </cell>
        </row>
      </sheetData>
      <sheetData sheetId="1">
        <row r="3">
          <cell r="B3" t="str">
            <v>내역</v>
          </cell>
        </row>
      </sheetData>
      <sheetData sheetId="2"/>
      <sheetData sheetId="3"/>
      <sheetData sheetId="4"/>
      <sheetData sheetId="5" refreshError="1">
        <row r="3">
          <cell r="B3" t="str">
            <v>내역</v>
          </cell>
          <cell r="C3" t="str">
            <v>1월순증</v>
          </cell>
          <cell r="D3" t="str">
            <v>2월순증</v>
          </cell>
          <cell r="E3" t="str">
            <v>3월순증</v>
          </cell>
          <cell r="F3" t="str">
            <v>4월순증</v>
          </cell>
          <cell r="G3" t="str">
            <v>5월순증</v>
          </cell>
          <cell r="H3" t="str">
            <v>6월순증</v>
          </cell>
          <cell r="I3" t="str">
            <v>7월순증</v>
          </cell>
          <cell r="J3" t="str">
            <v>8월순증</v>
          </cell>
          <cell r="K3" t="str">
            <v>9월순증</v>
          </cell>
          <cell r="L3" t="str">
            <v>10월순증</v>
          </cell>
          <cell r="M3" t="str">
            <v>11월순증</v>
          </cell>
          <cell r="N3" t="str">
            <v>12월순증</v>
          </cell>
          <cell r="O3" t="str">
            <v>합계</v>
          </cell>
        </row>
        <row r="4">
          <cell r="B4" t="str">
            <v>I. 매출액</v>
          </cell>
          <cell r="O4">
            <v>0</v>
          </cell>
        </row>
        <row r="5">
          <cell r="B5" t="str">
            <v>6000110 가입비</v>
          </cell>
          <cell r="C5">
            <v>-1765600000</v>
          </cell>
          <cell r="D5">
            <v>-6033520000</v>
          </cell>
          <cell r="E5">
            <v>-7387780000</v>
          </cell>
          <cell r="F5">
            <v>-7981330000</v>
          </cell>
          <cell r="G5">
            <v>-20885970000</v>
          </cell>
          <cell r="H5">
            <v>-12788940000</v>
          </cell>
          <cell r="I5">
            <v>-2948570000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-59791710000</v>
          </cell>
        </row>
        <row r="6">
          <cell r="B6" t="str">
            <v xml:space="preserve">  (1)가입비</v>
          </cell>
          <cell r="C6">
            <v>-1765600000</v>
          </cell>
          <cell r="D6">
            <v>-6033520000</v>
          </cell>
          <cell r="E6">
            <v>-7387780000</v>
          </cell>
          <cell r="F6">
            <v>-7981330000</v>
          </cell>
          <cell r="G6">
            <v>-20885970000</v>
          </cell>
          <cell r="H6">
            <v>-12788940000</v>
          </cell>
          <cell r="I6">
            <v>-2948570000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-59791710000</v>
          </cell>
        </row>
        <row r="7">
          <cell r="B7" t="str">
            <v>6000120 기본료</v>
          </cell>
          <cell r="C7">
            <v>-69960930485</v>
          </cell>
          <cell r="D7">
            <v>-70735767378</v>
          </cell>
          <cell r="E7">
            <v>-72796692142</v>
          </cell>
          <cell r="F7">
            <v>-75781040517</v>
          </cell>
          <cell r="G7">
            <v>-120910037197</v>
          </cell>
          <cell r="H7">
            <v>-128253734000</v>
          </cell>
          <cell r="I7">
            <v>-130789651917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-669227853636</v>
          </cell>
        </row>
        <row r="8">
          <cell r="B8" t="str">
            <v xml:space="preserve">  기본료</v>
          </cell>
          <cell r="C8">
            <v>-69960930485</v>
          </cell>
          <cell r="D8">
            <v>-70735767378</v>
          </cell>
          <cell r="E8">
            <v>-72796692142</v>
          </cell>
          <cell r="F8">
            <v>-75781040517</v>
          </cell>
          <cell r="G8">
            <v>-120910037197</v>
          </cell>
          <cell r="H8">
            <v>-128253734000</v>
          </cell>
          <cell r="I8">
            <v>-130789651917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-669227853636</v>
          </cell>
        </row>
        <row r="9">
          <cell r="B9" t="str">
            <v>6000130 통화료</v>
          </cell>
          <cell r="C9">
            <v>-54124300542</v>
          </cell>
          <cell r="D9">
            <v>-52801905520</v>
          </cell>
          <cell r="E9">
            <v>-62406929860</v>
          </cell>
          <cell r="F9">
            <v>-65456695871</v>
          </cell>
          <cell r="G9">
            <v>-101541665062</v>
          </cell>
          <cell r="H9">
            <v>-99827382852</v>
          </cell>
          <cell r="I9">
            <v>-103709294673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-539868174380</v>
          </cell>
        </row>
        <row r="10">
          <cell r="B10" t="str">
            <v xml:space="preserve">  국내통화료</v>
          </cell>
          <cell r="C10">
            <v>-54124300542</v>
          </cell>
          <cell r="D10">
            <v>-52801905520</v>
          </cell>
          <cell r="E10">
            <v>-62406929860</v>
          </cell>
          <cell r="F10">
            <v>-65456695871</v>
          </cell>
          <cell r="G10">
            <v>-101541665062</v>
          </cell>
          <cell r="H10">
            <v>-99827382852</v>
          </cell>
          <cell r="I10">
            <v>-103709294673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-539868174380</v>
          </cell>
        </row>
        <row r="11">
          <cell r="B11" t="str">
            <v>6000140 부가사용료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-21023169224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-21023169224</v>
          </cell>
        </row>
        <row r="12">
          <cell r="B12" t="str">
            <v>6000160 국제로밍수익(PHASEⅡ)수익</v>
          </cell>
          <cell r="C12">
            <v>-17278966</v>
          </cell>
          <cell r="D12">
            <v>-1424994</v>
          </cell>
          <cell r="E12">
            <v>-42341125</v>
          </cell>
          <cell r="F12">
            <v>-18312479</v>
          </cell>
          <cell r="G12">
            <v>-220608397</v>
          </cell>
          <cell r="H12">
            <v>-82732449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-382698410</v>
          </cell>
        </row>
        <row r="13">
          <cell r="B13" t="str">
            <v>6004001 특정번호할인</v>
          </cell>
          <cell r="C13">
            <v>-28137918</v>
          </cell>
          <cell r="D13">
            <v>-27160158</v>
          </cell>
          <cell r="E13">
            <v>-26056479</v>
          </cell>
          <cell r="F13">
            <v>-24754125</v>
          </cell>
          <cell r="G13">
            <v>-62447024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-168555704</v>
          </cell>
        </row>
        <row r="14">
          <cell r="B14" t="str">
            <v>6004002 자동연결</v>
          </cell>
          <cell r="C14">
            <v>-270208702</v>
          </cell>
          <cell r="D14">
            <v>-259301350</v>
          </cell>
          <cell r="E14">
            <v>-249252217</v>
          </cell>
          <cell r="F14">
            <v>-241195917</v>
          </cell>
          <cell r="G14">
            <v>-248240727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-1268198913</v>
          </cell>
        </row>
        <row r="15">
          <cell r="B15" t="str">
            <v>6004003 착신전환</v>
          </cell>
          <cell r="C15">
            <v>-32763962</v>
          </cell>
          <cell r="D15">
            <v>-32525700</v>
          </cell>
          <cell r="E15">
            <v>-32343783</v>
          </cell>
          <cell r="F15">
            <v>-32319909</v>
          </cell>
          <cell r="G15">
            <v>-49167250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-179120604</v>
          </cell>
        </row>
        <row r="16">
          <cell r="B16" t="str">
            <v>6004004 자동/착신전환</v>
          </cell>
          <cell r="C16">
            <v>-35360277</v>
          </cell>
          <cell r="D16">
            <v>-33437718</v>
          </cell>
          <cell r="E16">
            <v>-31323265</v>
          </cell>
          <cell r="F16">
            <v>-29741664</v>
          </cell>
          <cell r="G16">
            <v>-38375669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-168238593</v>
          </cell>
        </row>
        <row r="17">
          <cell r="B17" t="str">
            <v>6004005 080착신과금</v>
          </cell>
          <cell r="C17">
            <v>-186000</v>
          </cell>
          <cell r="D17">
            <v>-187075</v>
          </cell>
          <cell r="E17">
            <v>-185421</v>
          </cell>
          <cell r="F17">
            <v>-216100</v>
          </cell>
          <cell r="G17">
            <v>-284117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-1058713</v>
          </cell>
        </row>
        <row r="18">
          <cell r="B18" t="str">
            <v>6004006 비밀번호/호선택</v>
          </cell>
          <cell r="C18">
            <v>-1679514</v>
          </cell>
          <cell r="D18">
            <v>-1704489</v>
          </cell>
          <cell r="E18">
            <v>-1620329</v>
          </cell>
          <cell r="F18">
            <v>-1304029</v>
          </cell>
          <cell r="G18">
            <v>-1131760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-7440121</v>
          </cell>
        </row>
        <row r="19">
          <cell r="B19" t="str">
            <v>6004007 프리넘버</v>
          </cell>
          <cell r="C19">
            <v>-40687485</v>
          </cell>
          <cell r="D19">
            <v>-43439082</v>
          </cell>
          <cell r="E19">
            <v>-48166980</v>
          </cell>
          <cell r="F19">
            <v>-46596317</v>
          </cell>
          <cell r="G19">
            <v>-38122096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-217011960</v>
          </cell>
        </row>
        <row r="20">
          <cell r="B20" t="str">
            <v>6004008 이천사서비스</v>
          </cell>
          <cell r="C20">
            <v>-1862528</v>
          </cell>
          <cell r="D20">
            <v>-1837800</v>
          </cell>
          <cell r="E20">
            <v>-1805237</v>
          </cell>
          <cell r="F20">
            <v>-1643457</v>
          </cell>
          <cell r="G20">
            <v>-1474249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-8623271</v>
          </cell>
        </row>
        <row r="21">
          <cell r="B21" t="str">
            <v>6004009 이모티콘(SMICON)</v>
          </cell>
          <cell r="C21">
            <v>-9238080</v>
          </cell>
          <cell r="D21">
            <v>-11999430</v>
          </cell>
          <cell r="E21">
            <v>-15158100</v>
          </cell>
          <cell r="F21">
            <v>-11591550</v>
          </cell>
          <cell r="G21">
            <v>-7758240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-55745400</v>
          </cell>
        </row>
        <row r="22">
          <cell r="B22" t="str">
            <v>6004010 메세지송신(SMMG)</v>
          </cell>
          <cell r="C22">
            <v>-3006647085</v>
          </cell>
          <cell r="D22">
            <v>-2700607375</v>
          </cell>
          <cell r="E22">
            <v>-3617610220</v>
          </cell>
          <cell r="F22">
            <v>-3965415365</v>
          </cell>
          <cell r="G22">
            <v>-6862120474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-20152400519</v>
          </cell>
        </row>
        <row r="23">
          <cell r="B23" t="str">
            <v>6004011 016번호통보(SMPG)</v>
          </cell>
          <cell r="C23">
            <v>-43702290</v>
          </cell>
          <cell r="D23">
            <v>-42635220</v>
          </cell>
          <cell r="E23">
            <v>-49026390</v>
          </cell>
          <cell r="F23">
            <v>-51766020</v>
          </cell>
          <cell r="G23">
            <v>-53697330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-240827250</v>
          </cell>
        </row>
        <row r="24">
          <cell r="B24" t="str">
            <v>6004013 캠퍼스존</v>
          </cell>
          <cell r="C24">
            <v>-375138</v>
          </cell>
          <cell r="D24">
            <v>-433076</v>
          </cell>
          <cell r="E24">
            <v>-625845</v>
          </cell>
          <cell r="F24">
            <v>-759300</v>
          </cell>
          <cell r="G24">
            <v>-797914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-2991273</v>
          </cell>
        </row>
        <row r="25">
          <cell r="B25" t="str">
            <v>6004014 번호변경안내</v>
          </cell>
          <cell r="C25">
            <v>-546583</v>
          </cell>
          <cell r="D25">
            <v>-743146</v>
          </cell>
          <cell r="E25">
            <v>-849775</v>
          </cell>
          <cell r="F25">
            <v>-885000</v>
          </cell>
          <cell r="G25">
            <v>-1054844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-4079348</v>
          </cell>
        </row>
        <row r="26">
          <cell r="B26" t="str">
            <v>6004015 부가사용료(핸디넷소리나라)</v>
          </cell>
          <cell r="C26">
            <v>-124887200</v>
          </cell>
          <cell r="D26">
            <v>-113529600</v>
          </cell>
          <cell r="E26">
            <v>-100995600</v>
          </cell>
          <cell r="F26">
            <v>-303948400</v>
          </cell>
          <cell r="G26">
            <v>-93075800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-736436600</v>
          </cell>
        </row>
        <row r="27">
          <cell r="B27" t="str">
            <v>6004016 퍼스넷소리나라</v>
          </cell>
          <cell r="C27">
            <v>-72561960</v>
          </cell>
          <cell r="D27">
            <v>-80737920</v>
          </cell>
          <cell r="E27">
            <v>-128238840</v>
          </cell>
          <cell r="F27">
            <v>-143845200</v>
          </cell>
          <cell r="G27">
            <v>-273864740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-699248660</v>
          </cell>
        </row>
        <row r="28">
          <cell r="B28" t="str">
            <v>6004017 퍼스넷그림나라</v>
          </cell>
          <cell r="C28">
            <v>-34203500</v>
          </cell>
          <cell r="D28">
            <v>-39914500</v>
          </cell>
          <cell r="E28">
            <v>-81024200</v>
          </cell>
          <cell r="F28">
            <v>-76841600</v>
          </cell>
          <cell r="G28">
            <v>-222008600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-453992400</v>
          </cell>
        </row>
        <row r="29">
          <cell r="B29" t="str">
            <v>6004101 음성형서비스이용수익</v>
          </cell>
          <cell r="C29">
            <v>-374307270</v>
          </cell>
          <cell r="D29">
            <v>-330768030</v>
          </cell>
          <cell r="E29">
            <v>-310088310</v>
          </cell>
          <cell r="F29">
            <v>-282958080</v>
          </cell>
          <cell r="G29">
            <v>-611836135</v>
          </cell>
          <cell r="H29">
            <v>-5413843121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-7323800946</v>
          </cell>
        </row>
        <row r="30">
          <cell r="B30" t="str">
            <v>6004102 데이터서비스이용수익</v>
          </cell>
          <cell r="C30">
            <v>-20677687</v>
          </cell>
          <cell r="D30">
            <v>-13199112</v>
          </cell>
          <cell r="E30">
            <v>-12688815</v>
          </cell>
          <cell r="F30">
            <v>-13205488</v>
          </cell>
          <cell r="G30">
            <v>-16649893</v>
          </cell>
          <cell r="H30">
            <v>-1748505517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-1824926512</v>
          </cell>
        </row>
        <row r="31">
          <cell r="B31" t="str">
            <v>6004103 무선데이터이용수익</v>
          </cell>
          <cell r="C31">
            <v>-91892160</v>
          </cell>
          <cell r="D31">
            <v>-116551540</v>
          </cell>
          <cell r="E31">
            <v>-107981540</v>
          </cell>
          <cell r="F31">
            <v>-97685740</v>
          </cell>
          <cell r="G31">
            <v>-108703780</v>
          </cell>
          <cell r="H31">
            <v>-3264992110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-3787806870</v>
          </cell>
        </row>
        <row r="32">
          <cell r="B32" t="str">
            <v>6004104 문자데이터이용수익</v>
          </cell>
          <cell r="C32">
            <v>-53800</v>
          </cell>
          <cell r="D32">
            <v>-6900</v>
          </cell>
          <cell r="E32">
            <v>-82000</v>
          </cell>
          <cell r="F32">
            <v>-69750</v>
          </cell>
          <cell r="G32">
            <v>-2765209</v>
          </cell>
          <cell r="H32">
            <v>-8166742702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-8169720361</v>
          </cell>
        </row>
        <row r="33">
          <cell r="B33" t="str">
            <v>6004106 매직엔정보이용수익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-537516120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-537516120</v>
          </cell>
        </row>
        <row r="34">
          <cell r="B34" t="str">
            <v>6004108 문자정보통지</v>
          </cell>
          <cell r="C34">
            <v>-62250057</v>
          </cell>
          <cell r="D34">
            <v>-58513074</v>
          </cell>
          <cell r="E34">
            <v>-54664759</v>
          </cell>
          <cell r="F34">
            <v>-51503049</v>
          </cell>
          <cell r="G34">
            <v>-133461321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-360392260</v>
          </cell>
        </row>
        <row r="35">
          <cell r="B35" t="str">
            <v>6004109 홈케어</v>
          </cell>
          <cell r="C35">
            <v>-3435908</v>
          </cell>
          <cell r="D35">
            <v>-2915992</v>
          </cell>
          <cell r="E35">
            <v>-3091110</v>
          </cell>
          <cell r="F35">
            <v>-3453333</v>
          </cell>
          <cell r="G35">
            <v>-3416256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-16312599</v>
          </cell>
        </row>
        <row r="36">
          <cell r="B36" t="str">
            <v>6004111 무선테이타</v>
          </cell>
          <cell r="C36">
            <v>-2057333904</v>
          </cell>
          <cell r="D36">
            <v>-2036285149</v>
          </cell>
          <cell r="E36">
            <v>-2397632405</v>
          </cell>
          <cell r="F36">
            <v>-2786033564</v>
          </cell>
          <cell r="G36">
            <v>-4245030775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-13522315797</v>
          </cell>
        </row>
        <row r="37">
          <cell r="B37" t="str">
            <v>6004112 데이터기본료</v>
          </cell>
          <cell r="C37">
            <v>-100351380</v>
          </cell>
          <cell r="D37">
            <v>-121632564</v>
          </cell>
          <cell r="E37">
            <v>-158202881</v>
          </cell>
          <cell r="F37">
            <v>-189908244</v>
          </cell>
          <cell r="G37">
            <v>-369661350</v>
          </cell>
          <cell r="H37">
            <v>-462375184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-1402131603</v>
          </cell>
        </row>
        <row r="38">
          <cell r="B38" t="str">
            <v>6004113 위치확인서비스</v>
          </cell>
          <cell r="C38">
            <v>-14787954</v>
          </cell>
          <cell r="D38">
            <v>-20546600</v>
          </cell>
          <cell r="E38">
            <v>-21441060</v>
          </cell>
          <cell r="F38">
            <v>-22323612</v>
          </cell>
          <cell r="G38">
            <v>-23374706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-102473932</v>
          </cell>
        </row>
        <row r="39">
          <cell r="B39" t="str">
            <v>6004115 디바인에어</v>
          </cell>
          <cell r="C39">
            <v>-1196300</v>
          </cell>
          <cell r="D39">
            <v>-3898820</v>
          </cell>
          <cell r="E39">
            <v>-3046540</v>
          </cell>
          <cell r="F39">
            <v>-4072820</v>
          </cell>
          <cell r="G39">
            <v>-7693090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-19907570</v>
          </cell>
        </row>
        <row r="40">
          <cell r="B40" t="str">
            <v>6004116 인터넷채팅미팅</v>
          </cell>
          <cell r="C40">
            <v>0</v>
          </cell>
          <cell r="D40">
            <v>0</v>
          </cell>
          <cell r="E40">
            <v>-596040</v>
          </cell>
          <cell r="F40">
            <v>-200850</v>
          </cell>
          <cell r="G40">
            <v>-185010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-981900</v>
          </cell>
        </row>
        <row r="41">
          <cell r="B41" t="str">
            <v>6004117 매직엔방송국</v>
          </cell>
          <cell r="C41">
            <v>0</v>
          </cell>
          <cell r="D41">
            <v>0</v>
          </cell>
          <cell r="E41">
            <v>-6091640</v>
          </cell>
          <cell r="F41">
            <v>-16622240</v>
          </cell>
          <cell r="G41">
            <v>-29238520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-51952400</v>
          </cell>
        </row>
        <row r="42">
          <cell r="B42" t="str">
            <v>6004119 매직엔정보이용료</v>
          </cell>
          <cell r="C42">
            <v>0</v>
          </cell>
          <cell r="D42">
            <v>0</v>
          </cell>
          <cell r="E42">
            <v>0</v>
          </cell>
          <cell r="F42">
            <v>-11321400</v>
          </cell>
          <cell r="G42">
            <v>-14381580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-25702980</v>
          </cell>
        </row>
        <row r="43">
          <cell r="B43" t="str">
            <v>6004120 발신번호표시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-3075671403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-3075671403</v>
          </cell>
        </row>
        <row r="44">
          <cell r="B44" t="str">
            <v>6004121 CDMA이용료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-44609870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-44609870</v>
          </cell>
        </row>
        <row r="45">
          <cell r="B45" t="str">
            <v>6004180 원샷메일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-28634583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-28634583</v>
          </cell>
        </row>
        <row r="46">
          <cell r="B46" t="str">
            <v>6004182 휴일할인서비스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-975246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-975246</v>
          </cell>
        </row>
        <row r="47">
          <cell r="B47" t="str">
            <v>6004183 투넘버서비스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-79012684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-79012684</v>
          </cell>
        </row>
        <row r="48">
          <cell r="B48" t="str">
            <v>6004184 온리유　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-8080702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-8080702</v>
          </cell>
        </row>
        <row r="49">
          <cell r="B49" t="str">
            <v>6004185 원샷메일+틴틴채널　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-442253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-442253</v>
          </cell>
        </row>
        <row r="50">
          <cell r="B50" t="str">
            <v>6004186 틴틴채널　　　　　　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-16438896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-16438896</v>
          </cell>
        </row>
        <row r="51">
          <cell r="B51" t="str">
            <v>6004187 핸디체크이용료　　　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-6316736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-6316736</v>
          </cell>
        </row>
        <row r="52">
          <cell r="B52" t="str">
            <v xml:space="preserve">   부가사용료</v>
          </cell>
          <cell r="C52">
            <v>-6446613608</v>
          </cell>
          <cell r="D52">
            <v>-6095936414</v>
          </cell>
          <cell r="E52">
            <v>-7502230906</v>
          </cell>
          <cell r="F52">
            <v>-8430494602</v>
          </cell>
          <cell r="G52">
            <v>-17000809229</v>
          </cell>
          <cell r="H52">
            <v>-19676707203</v>
          </cell>
          <cell r="I52">
            <v>-21023169224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-86175961186</v>
          </cell>
        </row>
        <row r="53">
          <cell r="B53" t="str">
            <v>6000170 국제통화료(별정:00345)</v>
          </cell>
          <cell r="C53">
            <v>-261204039</v>
          </cell>
          <cell r="D53">
            <v>-260330340</v>
          </cell>
          <cell r="E53">
            <v>-319836496</v>
          </cell>
          <cell r="F53">
            <v>-341713420</v>
          </cell>
          <cell r="G53">
            <v>-464152429</v>
          </cell>
          <cell r="H53">
            <v>-432745590</v>
          </cell>
          <cell r="I53">
            <v>-411653459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-2491635773</v>
          </cell>
        </row>
        <row r="54">
          <cell r="B54" t="str">
            <v>6000171 국제접속통화수익(별정)</v>
          </cell>
          <cell r="C54">
            <v>-29369320</v>
          </cell>
          <cell r="D54">
            <v>-42025434</v>
          </cell>
          <cell r="E54">
            <v>-58824851</v>
          </cell>
          <cell r="F54">
            <v>-243247442</v>
          </cell>
          <cell r="G54">
            <v>-266241101</v>
          </cell>
          <cell r="H54">
            <v>-271341367</v>
          </cell>
          <cell r="I54">
            <v>-200305524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-1111355039</v>
          </cell>
        </row>
        <row r="55">
          <cell r="B55" t="str">
            <v>6000172 LM직접통화수익(별정)</v>
          </cell>
          <cell r="C55">
            <v>-254601752</v>
          </cell>
          <cell r="D55">
            <v>-496770690</v>
          </cell>
          <cell r="E55">
            <v>-358177082</v>
          </cell>
          <cell r="F55">
            <v>-445035946</v>
          </cell>
          <cell r="G55">
            <v>-1338460829</v>
          </cell>
          <cell r="H55">
            <v>-2576496956</v>
          </cell>
          <cell r="I55">
            <v>-1661849598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-7131392853</v>
          </cell>
        </row>
        <row r="56">
          <cell r="B56" t="str">
            <v>6000173 기타수익(별정)</v>
          </cell>
          <cell r="C56">
            <v>-2400000</v>
          </cell>
          <cell r="D56">
            <v>-2400000</v>
          </cell>
          <cell r="E56">
            <v>-2400000</v>
          </cell>
          <cell r="F56">
            <v>-2400000</v>
          </cell>
          <cell r="G56">
            <v>-2400000</v>
          </cell>
          <cell r="H56">
            <v>-2400000</v>
          </cell>
          <cell r="I56">
            <v>-2400000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-16800000</v>
          </cell>
        </row>
        <row r="57">
          <cell r="B57" t="str">
            <v>6000174 국제통화료(별정타사)</v>
          </cell>
          <cell r="C57">
            <v>-36755655</v>
          </cell>
          <cell r="D57">
            <v>-86884044</v>
          </cell>
          <cell r="E57">
            <v>-93389984</v>
          </cell>
          <cell r="F57">
            <v>-85856918</v>
          </cell>
          <cell r="G57">
            <v>-52676200</v>
          </cell>
          <cell r="H57">
            <v>-59363495</v>
          </cell>
          <cell r="I57">
            <v>-58133997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-473060293</v>
          </cell>
        </row>
        <row r="58">
          <cell r="B58" t="str">
            <v xml:space="preserve">  별정통신 매출액</v>
          </cell>
          <cell r="C58">
            <v>-584330766</v>
          </cell>
          <cell r="D58">
            <v>-888410508</v>
          </cell>
          <cell r="E58">
            <v>-832628413</v>
          </cell>
          <cell r="F58">
            <v>-1118253726</v>
          </cell>
          <cell r="G58">
            <v>-2123930559</v>
          </cell>
          <cell r="H58">
            <v>-3342347408</v>
          </cell>
          <cell r="I58">
            <v>-2334342578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-11224243958</v>
          </cell>
        </row>
        <row r="59">
          <cell r="B59" t="str">
            <v>6000150 접속료수익(일반유선)</v>
          </cell>
          <cell r="C59">
            <v>-21404824347</v>
          </cell>
          <cell r="D59">
            <v>-23093154148</v>
          </cell>
          <cell r="E59">
            <v>-24909762947</v>
          </cell>
          <cell r="F59">
            <v>-10267225414</v>
          </cell>
          <cell r="G59">
            <v>-40612973733</v>
          </cell>
          <cell r="H59">
            <v>-54204509515</v>
          </cell>
          <cell r="I59">
            <v>-31513937321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-206006387425</v>
          </cell>
        </row>
        <row r="60">
          <cell r="B60" t="str">
            <v>6000151 접속료수익(상호로밍)</v>
          </cell>
          <cell r="C60">
            <v>-862869553</v>
          </cell>
          <cell r="D60">
            <v>-306914589</v>
          </cell>
          <cell r="E60">
            <v>-352836071</v>
          </cell>
          <cell r="F60">
            <v>-297229041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-1819849254</v>
          </cell>
        </row>
        <row r="61">
          <cell r="B61" t="str">
            <v>6000152 접속료수익(일반무선)</v>
          </cell>
          <cell r="C61">
            <v>-20078599931</v>
          </cell>
          <cell r="D61">
            <v>-20526722526</v>
          </cell>
          <cell r="E61">
            <v>-22892092170</v>
          </cell>
          <cell r="F61">
            <v>-23131600371</v>
          </cell>
          <cell r="G61">
            <v>-36903894032</v>
          </cell>
          <cell r="H61">
            <v>-41135013246</v>
          </cell>
          <cell r="I61">
            <v>-30377022616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-195044944892</v>
          </cell>
        </row>
        <row r="62">
          <cell r="B62" t="str">
            <v>6000153 접속료수익(국제)</v>
          </cell>
          <cell r="C62">
            <v>-339642894</v>
          </cell>
          <cell r="D62">
            <v>-389999729</v>
          </cell>
          <cell r="E62">
            <v>-389791074</v>
          </cell>
          <cell r="F62">
            <v>-349899325</v>
          </cell>
          <cell r="G62">
            <v>-739280319</v>
          </cell>
          <cell r="H62">
            <v>-794782240</v>
          </cell>
          <cell r="I62">
            <v>-795004409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-3798399990</v>
          </cell>
        </row>
        <row r="63">
          <cell r="B63" t="str">
            <v>6000154 접속료수익(공중전화)</v>
          </cell>
          <cell r="C63">
            <v>-2299590969</v>
          </cell>
          <cell r="D63">
            <v>-2292849560</v>
          </cell>
          <cell r="E63">
            <v>-1709449010</v>
          </cell>
          <cell r="F63">
            <v>-1732335160</v>
          </cell>
          <cell r="G63">
            <v>-3353597990</v>
          </cell>
          <cell r="H63">
            <v>-3568705620</v>
          </cell>
          <cell r="I63">
            <v>-3763599720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-18720128029</v>
          </cell>
        </row>
        <row r="64">
          <cell r="B64" t="str">
            <v>6000155 접속료수익(지능망)</v>
          </cell>
          <cell r="C64">
            <v>-449420945</v>
          </cell>
          <cell r="D64">
            <v>-550437950</v>
          </cell>
          <cell r="E64">
            <v>-428996680</v>
          </cell>
          <cell r="F64">
            <v>-461545100</v>
          </cell>
          <cell r="G64">
            <v>-927998740</v>
          </cell>
          <cell r="H64">
            <v>-934408550</v>
          </cell>
          <cell r="I64">
            <v>-1045785350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-4798593315</v>
          </cell>
        </row>
        <row r="65">
          <cell r="B65" t="str">
            <v>6000159 접속료수익(기타)</v>
          </cell>
          <cell r="C65">
            <v>-2832809</v>
          </cell>
          <cell r="D65">
            <v>-3098770</v>
          </cell>
          <cell r="E65">
            <v>-2562760</v>
          </cell>
          <cell r="F65">
            <v>-85283130</v>
          </cell>
          <cell r="G65">
            <v>-5185210</v>
          </cell>
          <cell r="H65">
            <v>-8698330</v>
          </cell>
          <cell r="I65">
            <v>-9860220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-117521229</v>
          </cell>
        </row>
        <row r="66">
          <cell r="B66" t="str">
            <v xml:space="preserve">  접속료매출액</v>
          </cell>
          <cell r="C66">
            <v>-45437781448</v>
          </cell>
          <cell r="D66">
            <v>-47163177272</v>
          </cell>
          <cell r="E66">
            <v>-50685490712</v>
          </cell>
          <cell r="F66">
            <v>-36325117541</v>
          </cell>
          <cell r="G66">
            <v>-82542930024</v>
          </cell>
          <cell r="H66">
            <v>-100646117501</v>
          </cell>
          <cell r="I66">
            <v>-67505209636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-430305824134</v>
          </cell>
        </row>
        <row r="67">
          <cell r="B67" t="str">
            <v>6000190 (매출에누리 및 환입)</v>
          </cell>
          <cell r="C67">
            <v>2813036223</v>
          </cell>
          <cell r="D67">
            <v>2941332173</v>
          </cell>
          <cell r="E67">
            <v>3393944462</v>
          </cell>
          <cell r="F67">
            <v>3727671622</v>
          </cell>
          <cell r="G67">
            <v>4026783393</v>
          </cell>
          <cell r="H67">
            <v>6675031187</v>
          </cell>
          <cell r="I67">
            <v>7757018500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31334817560</v>
          </cell>
        </row>
        <row r="68">
          <cell r="B68" t="str">
            <v>8466300 (매출할인)</v>
          </cell>
          <cell r="C68">
            <v>843205923</v>
          </cell>
          <cell r="D68">
            <v>819352278</v>
          </cell>
          <cell r="E68">
            <v>809734613</v>
          </cell>
          <cell r="F68">
            <v>899516592</v>
          </cell>
          <cell r="G68">
            <v>1457975041</v>
          </cell>
          <cell r="H68">
            <v>1543270184</v>
          </cell>
          <cell r="I68">
            <v>1944007531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8317062162</v>
          </cell>
        </row>
        <row r="69">
          <cell r="B69" t="str">
            <v xml:space="preserve">   (매출에누리및할인)</v>
          </cell>
          <cell r="C69">
            <v>3656242146</v>
          </cell>
          <cell r="D69">
            <v>3760684451</v>
          </cell>
          <cell r="E69">
            <v>4203679075</v>
          </cell>
          <cell r="F69">
            <v>4627188214</v>
          </cell>
          <cell r="G69">
            <v>5484758434</v>
          </cell>
          <cell r="H69">
            <v>8218301371</v>
          </cell>
          <cell r="I69">
            <v>9701026031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39651879722</v>
          </cell>
        </row>
        <row r="70">
          <cell r="B70" t="str">
            <v>6000161 전화정보이용수익</v>
          </cell>
          <cell r="C70">
            <v>-1142391260</v>
          </cell>
          <cell r="D70">
            <v>-1177553500</v>
          </cell>
          <cell r="E70">
            <v>-1906841656</v>
          </cell>
          <cell r="F70">
            <v>-1414556340</v>
          </cell>
          <cell r="G70">
            <v>-2186427450</v>
          </cell>
          <cell r="H70">
            <v>-2151709736</v>
          </cell>
          <cell r="I70">
            <v>-2335144324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-12314624266</v>
          </cell>
        </row>
        <row r="71">
          <cell r="B71" t="str">
            <v>6000162 번호안내이용수익</v>
          </cell>
          <cell r="C71">
            <v>-241002954</v>
          </cell>
          <cell r="D71">
            <v>-228409060</v>
          </cell>
          <cell r="E71">
            <v>-330230196</v>
          </cell>
          <cell r="F71">
            <v>-285387727</v>
          </cell>
          <cell r="G71">
            <v>-470157960</v>
          </cell>
          <cell r="H71">
            <v>-454547140</v>
          </cell>
          <cell r="I71">
            <v>-506844512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-2516579549</v>
          </cell>
        </row>
        <row r="72">
          <cell r="B72" t="str">
            <v xml:space="preserve">  타사매출수익</v>
          </cell>
          <cell r="C72">
            <v>-1383394214</v>
          </cell>
          <cell r="D72">
            <v>-1405962560</v>
          </cell>
          <cell r="E72">
            <v>-2237071852</v>
          </cell>
          <cell r="F72">
            <v>-1699944067</v>
          </cell>
          <cell r="G72">
            <v>-2656585410</v>
          </cell>
          <cell r="H72">
            <v>-2606256876</v>
          </cell>
          <cell r="I72">
            <v>-2841988836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-14831203815</v>
          </cell>
        </row>
        <row r="73">
          <cell r="B73" t="str">
            <v>6000801 단말기총판매액</v>
          </cell>
          <cell r="C73">
            <v>-31439006412</v>
          </cell>
          <cell r="D73">
            <v>-70772874121</v>
          </cell>
          <cell r="E73">
            <v>-80288032076</v>
          </cell>
          <cell r="F73">
            <v>-81792647706</v>
          </cell>
          <cell r="G73">
            <v>-178025450757</v>
          </cell>
          <cell r="H73">
            <v>-87633052826</v>
          </cell>
          <cell r="I73">
            <v>-41963456057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-571914519955</v>
          </cell>
        </row>
        <row r="74">
          <cell r="B74" t="str">
            <v>6000803 (매출에누리 및 할인)</v>
          </cell>
          <cell r="C74">
            <v>50927417</v>
          </cell>
          <cell r="D74">
            <v>85965255</v>
          </cell>
          <cell r="E74">
            <v>112983728</v>
          </cell>
          <cell r="F74">
            <v>72337889</v>
          </cell>
          <cell r="G74">
            <v>59526299</v>
          </cell>
          <cell r="H74">
            <v>44963169</v>
          </cell>
          <cell r="I74">
            <v>111480918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538184675</v>
          </cell>
        </row>
        <row r="75">
          <cell r="B75" t="str">
            <v xml:space="preserve">  단말기매출액</v>
          </cell>
          <cell r="C75">
            <v>-31388078995</v>
          </cell>
          <cell r="D75">
            <v>-70686908866</v>
          </cell>
          <cell r="E75">
            <v>-80175048348</v>
          </cell>
          <cell r="F75">
            <v>-81720309817</v>
          </cell>
          <cell r="G75">
            <v>-177965924458</v>
          </cell>
          <cell r="H75">
            <v>-87588089657</v>
          </cell>
          <cell r="I75">
            <v>-41851975139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-571376335280</v>
          </cell>
        </row>
        <row r="76">
          <cell r="B76" t="str">
            <v>6000180 전자결제수익(소액지불사업)</v>
          </cell>
          <cell r="C76">
            <v>-2478655</v>
          </cell>
          <cell r="D76">
            <v>-6895742</v>
          </cell>
          <cell r="E76">
            <v>-10409791</v>
          </cell>
          <cell r="F76">
            <v>-14374056</v>
          </cell>
          <cell r="G76">
            <v>-19537956</v>
          </cell>
          <cell r="H76">
            <v>-29767724</v>
          </cell>
          <cell r="I76">
            <v>-38814410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-122278334</v>
          </cell>
        </row>
        <row r="77">
          <cell r="B77" t="str">
            <v>6000181 인터넷쇼핑매출(쇼핑몰)</v>
          </cell>
          <cell r="C77">
            <v>0</v>
          </cell>
          <cell r="D77">
            <v>-210849091</v>
          </cell>
          <cell r="E77">
            <v>-102592726</v>
          </cell>
          <cell r="F77">
            <v>-19499091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-332940908</v>
          </cell>
        </row>
        <row r="78">
          <cell r="B78" t="str">
            <v xml:space="preserve">   전자상거래매출액</v>
          </cell>
          <cell r="C78">
            <v>-2478655</v>
          </cell>
          <cell r="D78">
            <v>-217744833</v>
          </cell>
          <cell r="E78">
            <v>-113002517</v>
          </cell>
          <cell r="F78">
            <v>-33873147</v>
          </cell>
          <cell r="G78">
            <v>-19537956</v>
          </cell>
          <cell r="H78">
            <v>-29767724</v>
          </cell>
          <cell r="I78">
            <v>-38814410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-455219242</v>
          </cell>
        </row>
        <row r="79">
          <cell r="B79" t="str">
            <v>6000163 로밍단말기임대수익</v>
          </cell>
          <cell r="C79">
            <v>-3054551</v>
          </cell>
          <cell r="D79">
            <v>-2754548</v>
          </cell>
          <cell r="E79">
            <v>-2372730</v>
          </cell>
          <cell r="F79">
            <v>-18182</v>
          </cell>
          <cell r="G79">
            <v>-8736362</v>
          </cell>
          <cell r="H79">
            <v>-8672727</v>
          </cell>
          <cell r="I79">
            <v>-2827274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-28436374</v>
          </cell>
        </row>
        <row r="80">
          <cell r="B80" t="str">
            <v>6000210 해외사업매출</v>
          </cell>
          <cell r="C80">
            <v>-705703156</v>
          </cell>
          <cell r="D80">
            <v>-41087897</v>
          </cell>
          <cell r="E80">
            <v>-325002504</v>
          </cell>
          <cell r="F80">
            <v>-304087500</v>
          </cell>
          <cell r="G80">
            <v>-754961555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-2130842612</v>
          </cell>
        </row>
        <row r="81">
          <cell r="B81" t="str">
            <v>6000901 단말기임대수익</v>
          </cell>
          <cell r="C81">
            <v>-203000</v>
          </cell>
          <cell r="D81">
            <v>-494000</v>
          </cell>
          <cell r="E81">
            <v>-528000</v>
          </cell>
          <cell r="F81">
            <v>0</v>
          </cell>
          <cell r="G81">
            <v>-308778144</v>
          </cell>
          <cell r="H81">
            <v>-308778144</v>
          </cell>
          <cell r="I81">
            <v>-308778144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-927559432</v>
          </cell>
        </row>
        <row r="82">
          <cell r="B82" t="str">
            <v>6000902 PCS 재판매수익</v>
          </cell>
          <cell r="C82">
            <v>-3768529527</v>
          </cell>
          <cell r="D82">
            <v>-4765265710</v>
          </cell>
          <cell r="E82">
            <v>-4913619580</v>
          </cell>
          <cell r="F82">
            <v>-5151474539</v>
          </cell>
          <cell r="G82">
            <v>-13109788806</v>
          </cell>
          <cell r="H82">
            <v>-5556229739</v>
          </cell>
          <cell r="I82">
            <v>-12182608979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-49447516880</v>
          </cell>
        </row>
        <row r="83">
          <cell r="B83" t="str">
            <v xml:space="preserve">  사업부대수익</v>
          </cell>
          <cell r="C83">
            <v>-4477490234</v>
          </cell>
          <cell r="D83">
            <v>-4809602155</v>
          </cell>
          <cell r="E83">
            <v>-5241522814</v>
          </cell>
          <cell r="F83">
            <v>-5455580221</v>
          </cell>
          <cell r="G83">
            <v>-14182264867</v>
          </cell>
          <cell r="H83">
            <v>-5873680610</v>
          </cell>
          <cell r="I83">
            <v>-12494214397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-52534355298</v>
          </cell>
        </row>
        <row r="84">
          <cell r="B84" t="str">
            <v xml:space="preserve">            매  출  액   합  계</v>
          </cell>
          <cell r="C84">
            <v>-211914756801</v>
          </cell>
          <cell r="D84">
            <v>-257078251055</v>
          </cell>
          <cell r="E84">
            <v>-285174718489</v>
          </cell>
          <cell r="F84">
            <v>-279375451295</v>
          </cell>
          <cell r="G84">
            <v>-534344896328</v>
          </cell>
          <cell r="H84">
            <v>-452414722460</v>
          </cell>
          <cell r="I84">
            <v>-375836204779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-2396139001207</v>
          </cell>
        </row>
        <row r="85">
          <cell r="B85" t="str">
            <v>II. 영업비용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6512100 임원급여</v>
          </cell>
          <cell r="C86">
            <v>12750000</v>
          </cell>
          <cell r="D86">
            <v>6000000</v>
          </cell>
          <cell r="E86">
            <v>6000000</v>
          </cell>
          <cell r="F86">
            <v>6000000</v>
          </cell>
          <cell r="G86">
            <v>6416650</v>
          </cell>
          <cell r="H86">
            <v>6083330</v>
          </cell>
          <cell r="I86">
            <v>6083330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49333310</v>
          </cell>
        </row>
        <row r="87">
          <cell r="B87" t="str">
            <v>6512101 급료와임금</v>
          </cell>
          <cell r="C87">
            <v>683061983</v>
          </cell>
          <cell r="D87">
            <v>458668999</v>
          </cell>
          <cell r="E87">
            <v>324677580</v>
          </cell>
          <cell r="F87">
            <v>310870715</v>
          </cell>
          <cell r="G87">
            <v>340236620</v>
          </cell>
          <cell r="H87">
            <v>329868970</v>
          </cell>
          <cell r="I87">
            <v>367829350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2815214217</v>
          </cell>
        </row>
        <row r="88">
          <cell r="B88" t="str">
            <v>6512301 초과근무수당</v>
          </cell>
          <cell r="C88">
            <v>50296640</v>
          </cell>
          <cell r="D88">
            <v>67261840</v>
          </cell>
          <cell r="E88">
            <v>54401690</v>
          </cell>
          <cell r="F88">
            <v>54235230</v>
          </cell>
          <cell r="G88">
            <v>71932110</v>
          </cell>
          <cell r="H88">
            <v>43003190</v>
          </cell>
          <cell r="I88">
            <v>52895030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394025730</v>
          </cell>
        </row>
        <row r="89">
          <cell r="B89" t="str">
            <v>6512302 직책수당</v>
          </cell>
          <cell r="C89">
            <v>5196760</v>
          </cell>
          <cell r="D89">
            <v>5400000</v>
          </cell>
          <cell r="E89">
            <v>5400000</v>
          </cell>
          <cell r="F89">
            <v>3387090</v>
          </cell>
          <cell r="G89">
            <v>5000000</v>
          </cell>
          <cell r="H89">
            <v>9800000</v>
          </cell>
          <cell r="I89">
            <v>7500000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41683850</v>
          </cell>
        </row>
        <row r="90">
          <cell r="B90" t="str">
            <v>6512303 월차수당</v>
          </cell>
          <cell r="C90">
            <v>15413130</v>
          </cell>
          <cell r="D90">
            <v>20020120</v>
          </cell>
          <cell r="E90">
            <v>14764510</v>
          </cell>
          <cell r="F90">
            <v>14492200</v>
          </cell>
          <cell r="G90">
            <v>19406120</v>
          </cell>
          <cell r="H90">
            <v>14996100</v>
          </cell>
          <cell r="I90">
            <v>16902750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115994930</v>
          </cell>
        </row>
        <row r="91">
          <cell r="B91" t="str">
            <v>6512341 연차수당</v>
          </cell>
          <cell r="C91">
            <v>261946850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261946850</v>
          </cell>
        </row>
        <row r="92">
          <cell r="B92" t="str">
            <v>6512342 휴일근무실비</v>
          </cell>
          <cell r="C92">
            <v>4550000</v>
          </cell>
          <cell r="D92">
            <v>1625000</v>
          </cell>
          <cell r="E92">
            <v>3745000</v>
          </cell>
          <cell r="F92">
            <v>10675000</v>
          </cell>
          <cell r="G92">
            <v>9240000</v>
          </cell>
          <cell r="H92">
            <v>4375000</v>
          </cell>
          <cell r="I92">
            <v>7875000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42085000</v>
          </cell>
        </row>
        <row r="93">
          <cell r="B93" t="str">
            <v>6512349 제수당기타</v>
          </cell>
          <cell r="C93">
            <v>7289987</v>
          </cell>
          <cell r="D93">
            <v>8431699</v>
          </cell>
          <cell r="E93">
            <v>5849980</v>
          </cell>
          <cell r="F93">
            <v>5625272</v>
          </cell>
          <cell r="G93">
            <v>5865610</v>
          </cell>
          <cell r="H93">
            <v>9760110</v>
          </cell>
          <cell r="I93">
            <v>6310679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49133337</v>
          </cell>
        </row>
        <row r="94">
          <cell r="B94" t="str">
            <v>6512402 특별상여수당</v>
          </cell>
          <cell r="C94">
            <v>556498440</v>
          </cell>
          <cell r="D94">
            <v>0</v>
          </cell>
          <cell r="E94">
            <v>545966700</v>
          </cell>
          <cell r="F94">
            <v>233098130</v>
          </cell>
          <cell r="G94">
            <v>553123940</v>
          </cell>
          <cell r="H94">
            <v>11480367540</v>
          </cell>
          <cell r="I94">
            <v>335830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13369390580</v>
          </cell>
        </row>
        <row r="95">
          <cell r="B95" t="str">
            <v>7512100 임원급여</v>
          </cell>
          <cell r="C95">
            <v>221618260</v>
          </cell>
          <cell r="D95">
            <v>219890150</v>
          </cell>
          <cell r="E95">
            <v>215322735</v>
          </cell>
          <cell r="F95">
            <v>202664290</v>
          </cell>
          <cell r="G95">
            <v>296110318</v>
          </cell>
          <cell r="H95">
            <v>278958230</v>
          </cell>
          <cell r="I95">
            <v>278958230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1713522213</v>
          </cell>
        </row>
        <row r="96">
          <cell r="B96" t="str">
            <v>7512101 급료와임금</v>
          </cell>
          <cell r="C96">
            <v>3351286131</v>
          </cell>
          <cell r="D96">
            <v>1580395024</v>
          </cell>
          <cell r="E96">
            <v>1580835857</v>
          </cell>
          <cell r="F96">
            <v>1532631705</v>
          </cell>
          <cell r="G96">
            <v>2818902949</v>
          </cell>
          <cell r="H96">
            <v>2753457617</v>
          </cell>
          <cell r="I96">
            <v>2765473289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16382982572</v>
          </cell>
        </row>
        <row r="97">
          <cell r="B97" t="str">
            <v>7512301 초과근무수당</v>
          </cell>
          <cell r="C97">
            <v>237801270</v>
          </cell>
          <cell r="D97">
            <v>242385860</v>
          </cell>
          <cell r="E97">
            <v>260140870</v>
          </cell>
          <cell r="F97">
            <v>265242960</v>
          </cell>
          <cell r="G97">
            <v>523597420</v>
          </cell>
          <cell r="H97">
            <v>374780250</v>
          </cell>
          <cell r="I97">
            <v>414764680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2318713310</v>
          </cell>
        </row>
        <row r="98">
          <cell r="B98" t="str">
            <v>7512302 직책수당</v>
          </cell>
          <cell r="C98">
            <v>36746690</v>
          </cell>
          <cell r="D98">
            <v>38470000</v>
          </cell>
          <cell r="E98">
            <v>40600000</v>
          </cell>
          <cell r="F98">
            <v>36085480</v>
          </cell>
          <cell r="G98">
            <v>60900000</v>
          </cell>
          <cell r="H98">
            <v>75700000</v>
          </cell>
          <cell r="I98">
            <v>69500000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358002170</v>
          </cell>
        </row>
        <row r="99">
          <cell r="B99" t="str">
            <v>7512303 월차수당</v>
          </cell>
          <cell r="C99">
            <v>71553960</v>
          </cell>
          <cell r="D99">
            <v>71216870</v>
          </cell>
          <cell r="E99">
            <v>71094710</v>
          </cell>
          <cell r="F99">
            <v>69776750</v>
          </cell>
          <cell r="G99">
            <v>126231300</v>
          </cell>
          <cell r="H99">
            <v>112772500</v>
          </cell>
          <cell r="I99">
            <v>139634090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662280180</v>
          </cell>
        </row>
        <row r="100">
          <cell r="B100" t="str">
            <v>7512341 연차수당</v>
          </cell>
          <cell r="C100">
            <v>947072570</v>
          </cell>
          <cell r="D100">
            <v>0</v>
          </cell>
          <cell r="E100">
            <v>0</v>
          </cell>
          <cell r="F100">
            <v>0</v>
          </cell>
          <cell r="G100">
            <v>8965290</v>
          </cell>
          <cell r="H100">
            <v>12938050</v>
          </cell>
          <cell r="I100">
            <v>2754310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971730220</v>
          </cell>
        </row>
        <row r="101">
          <cell r="B101" t="str">
            <v>7512342 휴일근무실비</v>
          </cell>
          <cell r="C101">
            <v>23675000</v>
          </cell>
          <cell r="D101">
            <v>4625000</v>
          </cell>
          <cell r="E101">
            <v>12460000</v>
          </cell>
          <cell r="F101">
            <v>23660350</v>
          </cell>
          <cell r="G101">
            <v>50365000</v>
          </cell>
          <cell r="H101">
            <v>28210350</v>
          </cell>
          <cell r="I101">
            <v>58170000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201165700</v>
          </cell>
        </row>
        <row r="102">
          <cell r="B102" t="str">
            <v>7512349 제수당기타</v>
          </cell>
          <cell r="C102">
            <v>7724769</v>
          </cell>
          <cell r="D102">
            <v>8343655</v>
          </cell>
          <cell r="E102">
            <v>10486450</v>
          </cell>
          <cell r="F102">
            <v>4403910</v>
          </cell>
          <cell r="G102">
            <v>3906230</v>
          </cell>
          <cell r="H102">
            <v>82013199</v>
          </cell>
          <cell r="I102">
            <v>22952352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139830565</v>
          </cell>
        </row>
        <row r="103">
          <cell r="B103" t="str">
            <v>7512402 특별상여수당</v>
          </cell>
          <cell r="C103">
            <v>2804529240</v>
          </cell>
          <cell r="D103">
            <v>0</v>
          </cell>
          <cell r="E103">
            <v>2968657610</v>
          </cell>
          <cell r="F103">
            <v>1113671789</v>
          </cell>
          <cell r="G103">
            <v>3843323599</v>
          </cell>
          <cell r="H103">
            <v>-11481176991</v>
          </cell>
          <cell r="I103">
            <v>-1754351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-752749104</v>
          </cell>
        </row>
        <row r="104">
          <cell r="B104" t="str">
            <v xml:space="preserve">   급료와임금</v>
          </cell>
          <cell r="C104">
            <v>9299011680</v>
          </cell>
          <cell r="D104">
            <v>2732734217</v>
          </cell>
          <cell r="E104">
            <v>6120403692</v>
          </cell>
          <cell r="F104">
            <v>3886520871</v>
          </cell>
          <cell r="G104">
            <v>8743523156</v>
          </cell>
          <cell r="H104">
            <v>4135907445</v>
          </cell>
          <cell r="I104">
            <v>4216184569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39134285630</v>
          </cell>
        </row>
        <row r="105">
          <cell r="B105" t="str">
            <v>6512501 연봉직급료</v>
          </cell>
          <cell r="C105">
            <v>82661999</v>
          </cell>
          <cell r="D105">
            <v>95566202</v>
          </cell>
          <cell r="E105">
            <v>35844000</v>
          </cell>
          <cell r="F105">
            <v>55098000</v>
          </cell>
          <cell r="G105">
            <v>57679220</v>
          </cell>
          <cell r="H105">
            <v>57672030</v>
          </cell>
          <cell r="I105">
            <v>72252350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456773801</v>
          </cell>
        </row>
        <row r="106">
          <cell r="B106" t="str">
            <v>6512503 아르바이트사역비</v>
          </cell>
          <cell r="C106">
            <v>19821550</v>
          </cell>
          <cell r="D106">
            <v>30577500</v>
          </cell>
          <cell r="E106">
            <v>27435500</v>
          </cell>
          <cell r="F106">
            <v>30258750</v>
          </cell>
          <cell r="G106">
            <v>49201000</v>
          </cell>
          <cell r="H106">
            <v>42656000</v>
          </cell>
          <cell r="I106">
            <v>35575500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235525800</v>
          </cell>
        </row>
        <row r="107">
          <cell r="B107" t="str">
            <v>6512511 초과근무수당(연봉직)</v>
          </cell>
          <cell r="C107">
            <v>13189320</v>
          </cell>
          <cell r="D107">
            <v>8889720</v>
          </cell>
          <cell r="E107">
            <v>7992600</v>
          </cell>
          <cell r="F107">
            <v>12218700</v>
          </cell>
          <cell r="G107">
            <v>13512080</v>
          </cell>
          <cell r="H107">
            <v>5242820</v>
          </cell>
          <cell r="I107">
            <v>5844600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66889840</v>
          </cell>
        </row>
        <row r="108">
          <cell r="B108" t="str">
            <v>6512513 월차수당(연봉직)</v>
          </cell>
          <cell r="C108">
            <v>6483520</v>
          </cell>
          <cell r="D108">
            <v>-277360</v>
          </cell>
          <cell r="E108">
            <v>1648970</v>
          </cell>
          <cell r="F108">
            <v>1648970</v>
          </cell>
          <cell r="G108">
            <v>1648970</v>
          </cell>
          <cell r="H108">
            <v>2529490</v>
          </cell>
          <cell r="I108">
            <v>1792520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15475080</v>
          </cell>
        </row>
        <row r="109">
          <cell r="B109" t="str">
            <v>6512514 휴일근무실비(연봉직)</v>
          </cell>
          <cell r="C109">
            <v>5625000</v>
          </cell>
          <cell r="D109">
            <v>2723000</v>
          </cell>
          <cell r="E109">
            <v>1890000</v>
          </cell>
          <cell r="F109">
            <v>3640000</v>
          </cell>
          <cell r="G109">
            <v>4410000</v>
          </cell>
          <cell r="H109">
            <v>3500000</v>
          </cell>
          <cell r="I109">
            <v>2772350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24560350</v>
          </cell>
        </row>
        <row r="110">
          <cell r="B110" t="str">
            <v>6512515 제수당기타(연봉직)</v>
          </cell>
          <cell r="C110">
            <v>19804000</v>
          </cell>
          <cell r="D110">
            <v>2533440</v>
          </cell>
          <cell r="E110">
            <v>1737380</v>
          </cell>
          <cell r="F110">
            <v>3030850</v>
          </cell>
          <cell r="G110">
            <v>2286200</v>
          </cell>
          <cell r="H110">
            <v>1514160</v>
          </cell>
          <cell r="I110">
            <v>2606670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33512700</v>
          </cell>
        </row>
        <row r="111">
          <cell r="B111" t="str">
            <v>6512517 특별상여수당(연봉직)</v>
          </cell>
          <cell r="C111">
            <v>140648550</v>
          </cell>
          <cell r="D111">
            <v>0</v>
          </cell>
          <cell r="E111">
            <v>40056440</v>
          </cell>
          <cell r="F111">
            <v>12823320</v>
          </cell>
          <cell r="G111">
            <v>46507830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240036140</v>
          </cell>
        </row>
        <row r="112">
          <cell r="B112" t="str">
            <v>6512518 연차수당(연봉직)</v>
          </cell>
          <cell r="C112">
            <v>73089120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16396650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89485770</v>
          </cell>
        </row>
        <row r="113">
          <cell r="B113" t="str">
            <v>7512501 연봉직급료</v>
          </cell>
          <cell r="C113">
            <v>234797600</v>
          </cell>
          <cell r="D113">
            <v>549513450</v>
          </cell>
          <cell r="E113">
            <v>243625560</v>
          </cell>
          <cell r="F113">
            <v>257665800</v>
          </cell>
          <cell r="G113">
            <v>184190100</v>
          </cell>
          <cell r="H113">
            <v>191513100</v>
          </cell>
          <cell r="I113">
            <v>232813293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1894118903</v>
          </cell>
        </row>
        <row r="114">
          <cell r="B114" t="str">
            <v>7512503 아르바이트사역비</v>
          </cell>
          <cell r="C114">
            <v>52535998</v>
          </cell>
          <cell r="D114">
            <v>63259248</v>
          </cell>
          <cell r="E114">
            <v>44303982</v>
          </cell>
          <cell r="F114">
            <v>54136558</v>
          </cell>
          <cell r="G114">
            <v>55395782</v>
          </cell>
          <cell r="H114">
            <v>69390595</v>
          </cell>
          <cell r="I114">
            <v>86785950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425808113</v>
          </cell>
        </row>
        <row r="115">
          <cell r="B115" t="str">
            <v>7512511 초과근무수당(연봉직)</v>
          </cell>
          <cell r="C115">
            <v>36259830</v>
          </cell>
          <cell r="D115">
            <v>44156590</v>
          </cell>
          <cell r="E115">
            <v>48503790</v>
          </cell>
          <cell r="F115">
            <v>56927670</v>
          </cell>
          <cell r="G115">
            <v>45170790</v>
          </cell>
          <cell r="H115">
            <v>16559410</v>
          </cell>
          <cell r="I115">
            <v>25733450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273311530</v>
          </cell>
        </row>
        <row r="116">
          <cell r="B116" t="str">
            <v>7512513 월차수당(연봉직)</v>
          </cell>
          <cell r="C116">
            <v>17547210</v>
          </cell>
          <cell r="D116">
            <v>4810910</v>
          </cell>
          <cell r="E116">
            <v>10300970</v>
          </cell>
          <cell r="F116">
            <v>10453550</v>
          </cell>
          <cell r="G116">
            <v>7413070</v>
          </cell>
          <cell r="H116">
            <v>7585930</v>
          </cell>
          <cell r="I116">
            <v>7390410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65502050</v>
          </cell>
        </row>
        <row r="117">
          <cell r="B117" t="str">
            <v>7512514 휴일근무실비(연봉직)</v>
          </cell>
          <cell r="C117">
            <v>10850000</v>
          </cell>
          <cell r="D117">
            <v>3740500</v>
          </cell>
          <cell r="E117">
            <v>7980000</v>
          </cell>
          <cell r="F117">
            <v>15120000</v>
          </cell>
          <cell r="G117">
            <v>11112850</v>
          </cell>
          <cell r="H117">
            <v>6370000</v>
          </cell>
          <cell r="I117">
            <v>11133850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66307200</v>
          </cell>
        </row>
        <row r="118">
          <cell r="B118" t="str">
            <v>7512515 제수당기타(연봉직)</v>
          </cell>
          <cell r="C118">
            <v>25354000</v>
          </cell>
          <cell r="D118">
            <v>4818330</v>
          </cell>
          <cell r="E118">
            <v>6155550</v>
          </cell>
          <cell r="F118">
            <v>5875200</v>
          </cell>
          <cell r="G118">
            <v>5416230</v>
          </cell>
          <cell r="H118">
            <v>4968850</v>
          </cell>
          <cell r="I118">
            <v>5634380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58222540</v>
          </cell>
        </row>
        <row r="119">
          <cell r="B119" t="str">
            <v>7512517 특별상여수당(연봉직)</v>
          </cell>
          <cell r="C119">
            <v>364592820</v>
          </cell>
          <cell r="D119">
            <v>7837870</v>
          </cell>
          <cell r="E119">
            <v>216823010</v>
          </cell>
          <cell r="F119">
            <v>91066170</v>
          </cell>
          <cell r="G119">
            <v>220514850</v>
          </cell>
          <cell r="H119">
            <v>674000</v>
          </cell>
          <cell r="I119">
            <v>624920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902133640</v>
          </cell>
        </row>
        <row r="120">
          <cell r="B120" t="str">
            <v>7512518 연차수당(연봉직)</v>
          </cell>
          <cell r="C120">
            <v>40797860</v>
          </cell>
          <cell r="D120">
            <v>0</v>
          </cell>
          <cell r="E120">
            <v>0</v>
          </cell>
          <cell r="F120">
            <v>0</v>
          </cell>
          <cell r="G120">
            <v>380900</v>
          </cell>
          <cell r="H120">
            <v>380900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41559660</v>
          </cell>
        </row>
        <row r="121">
          <cell r="B121" t="str">
            <v xml:space="preserve">   잡급</v>
          </cell>
          <cell r="C121">
            <v>1144058377</v>
          </cell>
          <cell r="D121">
            <v>818149400</v>
          </cell>
          <cell r="E121">
            <v>694297752</v>
          </cell>
          <cell r="F121">
            <v>609963538</v>
          </cell>
          <cell r="G121">
            <v>704839872</v>
          </cell>
          <cell r="H121">
            <v>410557285</v>
          </cell>
          <cell r="I121">
            <v>507356893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4889223117</v>
          </cell>
        </row>
        <row r="122">
          <cell r="B122" t="str">
            <v>6512601 퇴직급여</v>
          </cell>
          <cell r="C122">
            <v>707584279</v>
          </cell>
          <cell r="D122">
            <v>269505237</v>
          </cell>
          <cell r="E122">
            <v>607272879</v>
          </cell>
          <cell r="F122">
            <v>56761075</v>
          </cell>
          <cell r="G122">
            <v>182014989</v>
          </cell>
          <cell r="H122">
            <v>241772281</v>
          </cell>
          <cell r="I122">
            <v>-535321770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1529588970</v>
          </cell>
        </row>
        <row r="123">
          <cell r="B123" t="str">
            <v>7512601 퇴직급여</v>
          </cell>
          <cell r="C123">
            <v>719847378</v>
          </cell>
          <cell r="D123">
            <v>318179411</v>
          </cell>
          <cell r="E123">
            <v>689702321</v>
          </cell>
          <cell r="F123">
            <v>130999972</v>
          </cell>
          <cell r="G123">
            <v>324907664</v>
          </cell>
          <cell r="H123">
            <v>50216565</v>
          </cell>
          <cell r="I123">
            <v>-683348569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1550504742</v>
          </cell>
        </row>
        <row r="124">
          <cell r="B124" t="str">
            <v xml:space="preserve">   퇴직급여</v>
          </cell>
          <cell r="C124">
            <v>1427431657</v>
          </cell>
          <cell r="D124">
            <v>587684648</v>
          </cell>
          <cell r="E124">
            <v>1296975200</v>
          </cell>
          <cell r="F124">
            <v>187761047</v>
          </cell>
          <cell r="G124">
            <v>506922653</v>
          </cell>
          <cell r="H124">
            <v>291988846</v>
          </cell>
          <cell r="I124">
            <v>-1218670339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3080093712</v>
          </cell>
        </row>
        <row r="125">
          <cell r="B125" t="str">
            <v>6515101 복리급식보조비</v>
          </cell>
          <cell r="C125">
            <v>66715000</v>
          </cell>
          <cell r="D125">
            <v>24250000</v>
          </cell>
          <cell r="E125">
            <v>24250000</v>
          </cell>
          <cell r="F125">
            <v>26588700</v>
          </cell>
          <cell r="G125">
            <v>29125000</v>
          </cell>
          <cell r="H125">
            <v>28500000</v>
          </cell>
          <cell r="I125">
            <v>34625000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234053700</v>
          </cell>
        </row>
        <row r="126">
          <cell r="B126" t="str">
            <v>6515102 복리차량보조비</v>
          </cell>
          <cell r="C126">
            <v>38013330</v>
          </cell>
          <cell r="D126">
            <v>19100000</v>
          </cell>
          <cell r="E126">
            <v>19100000</v>
          </cell>
          <cell r="F126">
            <v>18764500</v>
          </cell>
          <cell r="G126">
            <v>21200000</v>
          </cell>
          <cell r="H126">
            <v>20600000</v>
          </cell>
          <cell r="I126">
            <v>24200000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160977830</v>
          </cell>
        </row>
        <row r="127">
          <cell r="B127" t="str">
            <v>6515103 복리경조비</v>
          </cell>
          <cell r="C127">
            <v>199000</v>
          </cell>
          <cell r="D127">
            <v>1908000</v>
          </cell>
          <cell r="E127">
            <v>0</v>
          </cell>
          <cell r="F127">
            <v>2100000</v>
          </cell>
          <cell r="G127">
            <v>6298000</v>
          </cell>
          <cell r="H127">
            <v>5898000</v>
          </cell>
          <cell r="I127">
            <v>5850000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22253000</v>
          </cell>
        </row>
        <row r="128">
          <cell r="B128" t="str">
            <v>6515104 복리학자금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50000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50000</v>
          </cell>
        </row>
        <row r="129">
          <cell r="B129" t="str">
            <v>6515105 복리석식비</v>
          </cell>
          <cell r="C129">
            <v>30696427</v>
          </cell>
          <cell r="D129">
            <v>9213318</v>
          </cell>
          <cell r="E129">
            <v>2805000</v>
          </cell>
          <cell r="F129">
            <v>1489800</v>
          </cell>
          <cell r="G129">
            <v>2125000</v>
          </cell>
          <cell r="H129">
            <v>2007024</v>
          </cell>
          <cell r="I129">
            <v>1295000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49631569</v>
          </cell>
        </row>
        <row r="130">
          <cell r="B130" t="str">
            <v>6515106 복리건전모임지원</v>
          </cell>
          <cell r="C130">
            <v>1953000</v>
          </cell>
          <cell r="D130">
            <v>0</v>
          </cell>
          <cell r="E130">
            <v>999620</v>
          </cell>
          <cell r="F130">
            <v>160000</v>
          </cell>
          <cell r="G130">
            <v>416390</v>
          </cell>
          <cell r="H130">
            <v>1668800</v>
          </cell>
          <cell r="I130">
            <v>1673410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6871220</v>
          </cell>
        </row>
        <row r="131">
          <cell r="B131" t="str">
            <v>6515109 복리복지시설비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6515111 복리의료보험료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6515112 복리국민연금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6515113 복리고용보험료</v>
          </cell>
          <cell r="C134">
            <v>-5197470</v>
          </cell>
          <cell r="D134">
            <v>-2847060</v>
          </cell>
          <cell r="E134">
            <v>-2048560</v>
          </cell>
          <cell r="F134">
            <v>-1986350</v>
          </cell>
          <cell r="G134">
            <v>-2245290</v>
          </cell>
          <cell r="H134">
            <v>14324730</v>
          </cell>
          <cell r="I134">
            <v>-2478120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-2478120</v>
          </cell>
        </row>
        <row r="135">
          <cell r="B135" t="str">
            <v>6515114 복리비품비</v>
          </cell>
          <cell r="C135">
            <v>395580</v>
          </cell>
          <cell r="D135">
            <v>0</v>
          </cell>
          <cell r="E135">
            <v>0</v>
          </cell>
          <cell r="F135">
            <v>1684091</v>
          </cell>
          <cell r="G135">
            <v>1271000</v>
          </cell>
          <cell r="H135">
            <v>1835692</v>
          </cell>
          <cell r="I135">
            <v>1727272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6913635</v>
          </cell>
        </row>
        <row r="136">
          <cell r="B136" t="str">
            <v>6515115 복리사원후생비</v>
          </cell>
          <cell r="C136">
            <v>2494000</v>
          </cell>
          <cell r="D136">
            <v>1064819</v>
          </cell>
          <cell r="E136">
            <v>5888715</v>
          </cell>
          <cell r="F136">
            <v>342313</v>
          </cell>
          <cell r="G136">
            <v>988205</v>
          </cell>
          <cell r="H136">
            <v>582100</v>
          </cell>
          <cell r="I136">
            <v>1054318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12414470</v>
          </cell>
        </row>
        <row r="137">
          <cell r="B137" t="str">
            <v>6515116 복리근로자위로행사비</v>
          </cell>
          <cell r="C137">
            <v>0</v>
          </cell>
          <cell r="D137">
            <v>2730400</v>
          </cell>
          <cell r="E137">
            <v>4847919</v>
          </cell>
          <cell r="F137">
            <v>7231005</v>
          </cell>
          <cell r="G137">
            <v>2010310</v>
          </cell>
          <cell r="H137">
            <v>4366449</v>
          </cell>
          <cell r="I137">
            <v>148910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21334993</v>
          </cell>
        </row>
        <row r="138">
          <cell r="B138" t="str">
            <v>6515117 복리심야근무실비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15576000</v>
          </cell>
          <cell r="I138">
            <v>11022000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26598000</v>
          </cell>
        </row>
        <row r="139">
          <cell r="B139" t="str">
            <v>6515139 복리기타</v>
          </cell>
          <cell r="C139">
            <v>5052150</v>
          </cell>
          <cell r="D139">
            <v>8698045</v>
          </cell>
          <cell r="E139">
            <v>4507417</v>
          </cell>
          <cell r="F139">
            <v>4425548</v>
          </cell>
          <cell r="G139">
            <v>1677534</v>
          </cell>
          <cell r="H139">
            <v>4960736</v>
          </cell>
          <cell r="I139">
            <v>22540995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51862425</v>
          </cell>
        </row>
        <row r="140">
          <cell r="B140" t="str">
            <v>6515153 복리의료보험료(연봉직)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6515155 복리심야근무(연봉직)</v>
          </cell>
          <cell r="C141">
            <v>265000</v>
          </cell>
          <cell r="D141">
            <v>265000</v>
          </cell>
          <cell r="E141">
            <v>972000</v>
          </cell>
          <cell r="F141">
            <v>1692000</v>
          </cell>
          <cell r="G141">
            <v>1536000</v>
          </cell>
          <cell r="H141">
            <v>8682000</v>
          </cell>
          <cell r="I141">
            <v>4692000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18104000</v>
          </cell>
        </row>
        <row r="142">
          <cell r="B142" t="str">
            <v>6515156 복리국민연금(연봉직)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6515157 복리고용보험(연봉직)</v>
          </cell>
          <cell r="C143">
            <v>-634340</v>
          </cell>
          <cell r="D143">
            <v>-238170</v>
          </cell>
          <cell r="E143">
            <v>1651690</v>
          </cell>
          <cell r="F143">
            <v>1969890</v>
          </cell>
          <cell r="G143">
            <v>1293500</v>
          </cell>
          <cell r="H143">
            <v>-407800</v>
          </cell>
          <cell r="I143">
            <v>-501650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3133120</v>
          </cell>
        </row>
        <row r="144">
          <cell r="B144" t="str">
            <v>7515101 복리급식보조비</v>
          </cell>
          <cell r="C144">
            <v>279885570</v>
          </cell>
          <cell r="D144">
            <v>131232380</v>
          </cell>
          <cell r="E144">
            <v>130192380</v>
          </cell>
          <cell r="F144">
            <v>138306530</v>
          </cell>
          <cell r="G144">
            <v>210417380</v>
          </cell>
          <cell r="H144">
            <v>207346550</v>
          </cell>
          <cell r="I144">
            <v>214346550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1311727340</v>
          </cell>
        </row>
        <row r="145">
          <cell r="B145" t="str">
            <v>7515102 복리차량보조비</v>
          </cell>
          <cell r="C145">
            <v>251744640</v>
          </cell>
          <cell r="D145">
            <v>124026660</v>
          </cell>
          <cell r="E145">
            <v>130325000</v>
          </cell>
          <cell r="F145">
            <v>117134650</v>
          </cell>
          <cell r="G145">
            <v>221840322</v>
          </cell>
          <cell r="H145">
            <v>222600000</v>
          </cell>
          <cell r="I145">
            <v>227150000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1294821272</v>
          </cell>
        </row>
        <row r="146">
          <cell r="B146" t="str">
            <v>7515103 복리경조비</v>
          </cell>
          <cell r="C146">
            <v>1850000</v>
          </cell>
          <cell r="D146">
            <v>2100300</v>
          </cell>
          <cell r="E146">
            <v>7450000</v>
          </cell>
          <cell r="F146">
            <v>24330000</v>
          </cell>
          <cell r="G146">
            <v>30595000</v>
          </cell>
          <cell r="H146">
            <v>9459000</v>
          </cell>
          <cell r="I146">
            <v>12850000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88634300</v>
          </cell>
        </row>
        <row r="147">
          <cell r="B147" t="str">
            <v>7515104 복리학자금</v>
          </cell>
          <cell r="C147">
            <v>0</v>
          </cell>
          <cell r="D147">
            <v>0</v>
          </cell>
          <cell r="E147">
            <v>1115300</v>
          </cell>
          <cell r="F147">
            <v>50000</v>
          </cell>
          <cell r="G147">
            <v>1604000</v>
          </cell>
          <cell r="H147">
            <v>1250000</v>
          </cell>
          <cell r="I147">
            <v>830300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4849600</v>
          </cell>
        </row>
        <row r="148">
          <cell r="B148" t="str">
            <v>7515105 복리석식비</v>
          </cell>
          <cell r="C148">
            <v>42029580</v>
          </cell>
          <cell r="D148">
            <v>26092750</v>
          </cell>
          <cell r="E148">
            <v>11507056</v>
          </cell>
          <cell r="F148">
            <v>11514406</v>
          </cell>
          <cell r="G148">
            <v>10501692</v>
          </cell>
          <cell r="H148">
            <v>7887895</v>
          </cell>
          <cell r="I148">
            <v>6956756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116490135</v>
          </cell>
        </row>
        <row r="149">
          <cell r="B149" t="str">
            <v>7515106 복리건전모임지원</v>
          </cell>
          <cell r="C149">
            <v>919325</v>
          </cell>
          <cell r="D149">
            <v>753500</v>
          </cell>
          <cell r="E149">
            <v>1530000</v>
          </cell>
          <cell r="F149">
            <v>1526640</v>
          </cell>
          <cell r="G149">
            <v>6333636</v>
          </cell>
          <cell r="H149">
            <v>10449140</v>
          </cell>
          <cell r="I149">
            <v>13132300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34644541</v>
          </cell>
        </row>
        <row r="150">
          <cell r="B150" t="str">
            <v>7515107 복리의료비</v>
          </cell>
          <cell r="C150">
            <v>929660</v>
          </cell>
          <cell r="D150">
            <v>130560</v>
          </cell>
          <cell r="E150">
            <v>5814454</v>
          </cell>
          <cell r="F150">
            <v>3733624</v>
          </cell>
          <cell r="G150">
            <v>13573647</v>
          </cell>
          <cell r="H150">
            <v>4245931</v>
          </cell>
          <cell r="I150">
            <v>2034133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30462009</v>
          </cell>
        </row>
        <row r="151">
          <cell r="B151" t="str">
            <v>7515108 복리개인연금</v>
          </cell>
          <cell r="C151">
            <v>0</v>
          </cell>
          <cell r="D151">
            <v>0</v>
          </cell>
          <cell r="E151">
            <v>850000</v>
          </cell>
          <cell r="F151">
            <v>800000</v>
          </cell>
          <cell r="G151">
            <v>800000</v>
          </cell>
          <cell r="H151">
            <v>800000</v>
          </cell>
          <cell r="I151">
            <v>800000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4050000</v>
          </cell>
        </row>
        <row r="152">
          <cell r="B152" t="str">
            <v>7515109 복리복지시설비</v>
          </cell>
          <cell r="C152">
            <v>4385827</v>
          </cell>
          <cell r="D152">
            <v>4976091</v>
          </cell>
          <cell r="E152">
            <v>6889939</v>
          </cell>
          <cell r="F152">
            <v>4935182</v>
          </cell>
          <cell r="G152">
            <v>2310660</v>
          </cell>
          <cell r="H152">
            <v>7473256</v>
          </cell>
          <cell r="I152">
            <v>6718194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37689149</v>
          </cell>
        </row>
        <row r="153">
          <cell r="B153" t="str">
            <v>7515110 복리산재보험료</v>
          </cell>
          <cell r="C153">
            <v>0</v>
          </cell>
          <cell r="D153">
            <v>101965990</v>
          </cell>
          <cell r="E153">
            <v>70</v>
          </cell>
          <cell r="F153">
            <v>0</v>
          </cell>
          <cell r="G153">
            <v>48679590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150645650</v>
          </cell>
        </row>
        <row r="154">
          <cell r="B154" t="str">
            <v>7515111 복리의료보험료</v>
          </cell>
          <cell r="C154">
            <v>57306590</v>
          </cell>
          <cell r="D154">
            <v>57092000</v>
          </cell>
          <cell r="E154">
            <v>55293850</v>
          </cell>
          <cell r="F154">
            <v>88104470</v>
          </cell>
          <cell r="G154">
            <v>112186090</v>
          </cell>
          <cell r="H154">
            <v>89023370</v>
          </cell>
          <cell r="I154">
            <v>89458870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548465240</v>
          </cell>
        </row>
        <row r="155">
          <cell r="B155" t="str">
            <v>7515112 복리국민연금</v>
          </cell>
          <cell r="C155">
            <v>144676800</v>
          </cell>
          <cell r="D155">
            <v>143152650</v>
          </cell>
          <cell r="E155">
            <v>127696950</v>
          </cell>
          <cell r="F155">
            <v>154271700</v>
          </cell>
          <cell r="G155">
            <v>259326450</v>
          </cell>
          <cell r="H155">
            <v>267927440</v>
          </cell>
          <cell r="I155">
            <v>245468560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1342520550</v>
          </cell>
        </row>
        <row r="156">
          <cell r="B156" t="str">
            <v>7515113 복리고용보험료</v>
          </cell>
          <cell r="C156">
            <v>-24393060</v>
          </cell>
          <cell r="D156">
            <v>-10744100</v>
          </cell>
          <cell r="E156">
            <v>397389610</v>
          </cell>
          <cell r="F156">
            <v>-10423120</v>
          </cell>
          <cell r="G156">
            <v>188689030</v>
          </cell>
          <cell r="H156">
            <v>-35845900</v>
          </cell>
          <cell r="I156">
            <v>-19574710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485097750</v>
          </cell>
        </row>
        <row r="157">
          <cell r="B157" t="str">
            <v>7515114 복리비품비</v>
          </cell>
          <cell r="C157">
            <v>614040</v>
          </cell>
          <cell r="D157">
            <v>470150</v>
          </cell>
          <cell r="E157">
            <v>4172191</v>
          </cell>
          <cell r="F157">
            <v>1699674</v>
          </cell>
          <cell r="G157">
            <v>5097230</v>
          </cell>
          <cell r="H157">
            <v>2028532</v>
          </cell>
          <cell r="I157">
            <v>1303032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15384849</v>
          </cell>
        </row>
        <row r="158">
          <cell r="B158" t="str">
            <v>7515115 복리사원후생비</v>
          </cell>
          <cell r="C158">
            <v>405144422</v>
          </cell>
          <cell r="D158">
            <v>285729363</v>
          </cell>
          <cell r="E158">
            <v>67838920</v>
          </cell>
          <cell r="F158">
            <v>21649500</v>
          </cell>
          <cell r="G158">
            <v>83080226</v>
          </cell>
          <cell r="H158">
            <v>35856076</v>
          </cell>
          <cell r="I158">
            <v>17244179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916542686</v>
          </cell>
        </row>
        <row r="159">
          <cell r="B159" t="str">
            <v>7515116 복리근로자위로행사비</v>
          </cell>
          <cell r="C159">
            <v>5016000</v>
          </cell>
          <cell r="D159">
            <v>4628500</v>
          </cell>
          <cell r="E159">
            <v>30604065</v>
          </cell>
          <cell r="F159">
            <v>388591236</v>
          </cell>
          <cell r="G159">
            <v>1111191903</v>
          </cell>
          <cell r="H159">
            <v>75826109</v>
          </cell>
          <cell r="I159">
            <v>2848540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1618706353</v>
          </cell>
        </row>
        <row r="160">
          <cell r="B160" t="str">
            <v>7515117 복리심야근무실비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111660000</v>
          </cell>
          <cell r="I160">
            <v>70074000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181734000</v>
          </cell>
        </row>
        <row r="161">
          <cell r="B161" t="str">
            <v>7515118 복리업무지원비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4400000</v>
          </cell>
          <cell r="H161">
            <v>4400000</v>
          </cell>
          <cell r="I161">
            <v>5200000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14000000</v>
          </cell>
        </row>
        <row r="162">
          <cell r="B162" t="str">
            <v>7515139 복리기타</v>
          </cell>
          <cell r="C162">
            <v>5259318</v>
          </cell>
          <cell r="D162">
            <v>3489050</v>
          </cell>
          <cell r="E162">
            <v>3692632</v>
          </cell>
          <cell r="F162">
            <v>29634911</v>
          </cell>
          <cell r="G162">
            <v>8219458</v>
          </cell>
          <cell r="H162">
            <v>1764852</v>
          </cell>
          <cell r="I162">
            <v>5846942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57907163</v>
          </cell>
        </row>
        <row r="163">
          <cell r="B163" t="str">
            <v>7515153 복리의료보험료(연봉직)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7515155 복리심야근무(연봉직)</v>
          </cell>
          <cell r="C164">
            <v>425000</v>
          </cell>
          <cell r="D164">
            <v>500000</v>
          </cell>
          <cell r="E164">
            <v>2292000</v>
          </cell>
          <cell r="F164">
            <v>3240000</v>
          </cell>
          <cell r="G164">
            <v>3276000</v>
          </cell>
          <cell r="H164">
            <v>25446000</v>
          </cell>
          <cell r="I164">
            <v>18132000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53311000</v>
          </cell>
        </row>
        <row r="165">
          <cell r="B165" t="str">
            <v>7515156 복리국민연금(연봉직)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7515157 복리고용보험(연봉직)</v>
          </cell>
          <cell r="C166">
            <v>-849930</v>
          </cell>
          <cell r="D166">
            <v>-2072560</v>
          </cell>
          <cell r="E166">
            <v>2446700</v>
          </cell>
          <cell r="F166">
            <v>2620870</v>
          </cell>
          <cell r="G166">
            <v>7364670</v>
          </cell>
          <cell r="H166">
            <v>-1260960</v>
          </cell>
          <cell r="I166">
            <v>-1561550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6687240</v>
          </cell>
        </row>
        <row r="167">
          <cell r="B167" t="str">
            <v xml:space="preserve">   복리후생비</v>
          </cell>
          <cell r="C167">
            <v>1314895459</v>
          </cell>
          <cell r="D167">
            <v>937667636</v>
          </cell>
          <cell r="E167">
            <v>1050074918</v>
          </cell>
          <cell r="F167">
            <v>1046181770</v>
          </cell>
          <cell r="G167">
            <v>2395232633</v>
          </cell>
          <cell r="H167">
            <v>1156931022</v>
          </cell>
          <cell r="I167">
            <v>1025107231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8926090669</v>
          </cell>
        </row>
        <row r="168">
          <cell r="B168" t="str">
            <v>6515306 수수료-인력용역사</v>
          </cell>
          <cell r="C168">
            <v>99083626</v>
          </cell>
          <cell r="D168">
            <v>74928673</v>
          </cell>
          <cell r="E168">
            <v>74631810</v>
          </cell>
          <cell r="F168">
            <v>79275030</v>
          </cell>
          <cell r="G168">
            <v>189151894</v>
          </cell>
          <cell r="H168">
            <v>196389320</v>
          </cell>
          <cell r="I168">
            <v>186524057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899984410</v>
          </cell>
        </row>
        <row r="169">
          <cell r="B169" t="str">
            <v>7515306 수수료-인력용역사</v>
          </cell>
          <cell r="C169">
            <v>890096014</v>
          </cell>
          <cell r="D169">
            <v>549518360</v>
          </cell>
          <cell r="E169">
            <v>925998082</v>
          </cell>
          <cell r="F169">
            <v>548247528</v>
          </cell>
          <cell r="G169">
            <v>507698247</v>
          </cell>
          <cell r="H169">
            <v>578433431</v>
          </cell>
          <cell r="I169">
            <v>438633826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4438625488</v>
          </cell>
        </row>
        <row r="170">
          <cell r="B170" t="str">
            <v xml:space="preserve">   파견사원급여</v>
          </cell>
          <cell r="C170">
            <v>989179640</v>
          </cell>
          <cell r="D170">
            <v>624447033</v>
          </cell>
          <cell r="E170">
            <v>1000629892</v>
          </cell>
          <cell r="F170">
            <v>627522558</v>
          </cell>
          <cell r="G170">
            <v>696850141</v>
          </cell>
          <cell r="H170">
            <v>774822751</v>
          </cell>
          <cell r="I170">
            <v>625157883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5338609898</v>
          </cell>
        </row>
        <row r="171">
          <cell r="B171" t="str">
            <v>6519101 교육여비</v>
          </cell>
          <cell r="C171">
            <v>0</v>
          </cell>
          <cell r="D171">
            <v>2215650</v>
          </cell>
          <cell r="E171">
            <v>9326850</v>
          </cell>
          <cell r="F171">
            <v>2846320</v>
          </cell>
          <cell r="G171">
            <v>3103200</v>
          </cell>
          <cell r="H171">
            <v>4499600</v>
          </cell>
          <cell r="I171">
            <v>802600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22794220</v>
          </cell>
        </row>
        <row r="172">
          <cell r="B172" t="str">
            <v>6519102 교육직장내</v>
          </cell>
          <cell r="C172">
            <v>5098669</v>
          </cell>
          <cell r="D172">
            <v>1236250</v>
          </cell>
          <cell r="E172">
            <v>9333000</v>
          </cell>
          <cell r="F172">
            <v>5551557</v>
          </cell>
          <cell r="G172">
            <v>4867530</v>
          </cell>
          <cell r="H172">
            <v>8251881</v>
          </cell>
          <cell r="I172">
            <v>3197400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37536287</v>
          </cell>
        </row>
        <row r="173">
          <cell r="B173" t="str">
            <v>6519103 교육국내위탁</v>
          </cell>
          <cell r="C173">
            <v>0</v>
          </cell>
          <cell r="D173">
            <v>330000</v>
          </cell>
          <cell r="E173">
            <v>0</v>
          </cell>
          <cell r="F173">
            <v>6570000</v>
          </cell>
          <cell r="G173">
            <v>0</v>
          </cell>
          <cell r="H173">
            <v>2015000</v>
          </cell>
          <cell r="I173">
            <v>695000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9610000</v>
          </cell>
        </row>
        <row r="174">
          <cell r="B174" t="str">
            <v>6519105 교육초빙강사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1000000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1000000</v>
          </cell>
        </row>
        <row r="175">
          <cell r="B175" t="str">
            <v>6519106 세미나참가비</v>
          </cell>
          <cell r="C175">
            <v>0</v>
          </cell>
          <cell r="D175">
            <v>0</v>
          </cell>
          <cell r="E175">
            <v>0</v>
          </cell>
          <cell r="F175">
            <v>366000</v>
          </cell>
          <cell r="G175">
            <v>880000</v>
          </cell>
          <cell r="H175">
            <v>27754</v>
          </cell>
          <cell r="I175">
            <v>270000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1543754</v>
          </cell>
        </row>
        <row r="176">
          <cell r="B176" t="str">
            <v>6519139 교육기타</v>
          </cell>
          <cell r="C176">
            <v>0</v>
          </cell>
          <cell r="D176">
            <v>1678680</v>
          </cell>
          <cell r="E176">
            <v>0</v>
          </cell>
          <cell r="F176">
            <v>2946656</v>
          </cell>
          <cell r="G176">
            <v>357560</v>
          </cell>
          <cell r="H176">
            <v>3810000</v>
          </cell>
          <cell r="I176">
            <v>739510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9532406</v>
          </cell>
        </row>
        <row r="177">
          <cell r="B177" t="str">
            <v>7519101 교육여비</v>
          </cell>
          <cell r="C177">
            <v>208000</v>
          </cell>
          <cell r="D177">
            <v>5414500</v>
          </cell>
          <cell r="E177">
            <v>3395600</v>
          </cell>
          <cell r="F177">
            <v>5083900</v>
          </cell>
          <cell r="G177">
            <v>2405230</v>
          </cell>
          <cell r="H177">
            <v>143800</v>
          </cell>
          <cell r="I177">
            <v>2569000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19220030</v>
          </cell>
        </row>
        <row r="178">
          <cell r="B178" t="str">
            <v>7519102 교육직장내</v>
          </cell>
          <cell r="C178">
            <v>12648297</v>
          </cell>
          <cell r="D178">
            <v>39165169</v>
          </cell>
          <cell r="E178">
            <v>204815861</v>
          </cell>
          <cell r="F178">
            <v>71227809</v>
          </cell>
          <cell r="G178">
            <v>51391285</v>
          </cell>
          <cell r="H178">
            <v>219946450</v>
          </cell>
          <cell r="I178">
            <v>230054373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829249244</v>
          </cell>
        </row>
        <row r="179">
          <cell r="B179" t="str">
            <v>7519103 교육국내위탁</v>
          </cell>
          <cell r="C179">
            <v>11018548</v>
          </cell>
          <cell r="D179">
            <v>55697500</v>
          </cell>
          <cell r="E179">
            <v>11700000</v>
          </cell>
          <cell r="F179">
            <v>14292500</v>
          </cell>
          <cell r="G179">
            <v>19494382</v>
          </cell>
          <cell r="H179">
            <v>51135563</v>
          </cell>
          <cell r="I179">
            <v>50899081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214237574</v>
          </cell>
        </row>
        <row r="180">
          <cell r="B180" t="str">
            <v>7519104 교육해외</v>
          </cell>
          <cell r="C180">
            <v>15483615</v>
          </cell>
          <cell r="D180">
            <v>0</v>
          </cell>
          <cell r="E180">
            <v>0</v>
          </cell>
          <cell r="F180">
            <v>25276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15508891</v>
          </cell>
        </row>
        <row r="181">
          <cell r="B181" t="str">
            <v>7519105 교육초빙강사</v>
          </cell>
          <cell r="C181">
            <v>105810</v>
          </cell>
          <cell r="D181">
            <v>1930000</v>
          </cell>
          <cell r="E181">
            <v>3274710</v>
          </cell>
          <cell r="F181">
            <v>3881200</v>
          </cell>
          <cell r="G181">
            <v>800000</v>
          </cell>
          <cell r="H181">
            <v>3451693</v>
          </cell>
          <cell r="I181">
            <v>6671000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20114413</v>
          </cell>
        </row>
        <row r="182">
          <cell r="B182" t="str">
            <v>7519106 세미나참가비</v>
          </cell>
          <cell r="C182">
            <v>0</v>
          </cell>
          <cell r="D182">
            <v>6246976</v>
          </cell>
          <cell r="E182">
            <v>110000</v>
          </cell>
          <cell r="F182">
            <v>12595776</v>
          </cell>
          <cell r="G182">
            <v>3113948</v>
          </cell>
          <cell r="H182">
            <v>82963415</v>
          </cell>
          <cell r="I182">
            <v>3242000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108272115</v>
          </cell>
        </row>
        <row r="183">
          <cell r="B183" t="str">
            <v>7519107 교육자료구입비</v>
          </cell>
          <cell r="C183">
            <v>0</v>
          </cell>
          <cell r="D183">
            <v>166500</v>
          </cell>
          <cell r="E183">
            <v>6152450</v>
          </cell>
          <cell r="F183">
            <v>1742850</v>
          </cell>
          <cell r="G183">
            <v>300000</v>
          </cell>
          <cell r="H183">
            <v>1191174</v>
          </cell>
          <cell r="I183">
            <v>90800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9643774</v>
          </cell>
        </row>
        <row r="184">
          <cell r="B184" t="str">
            <v>7519108 대리점교육비</v>
          </cell>
          <cell r="C184">
            <v>3548183</v>
          </cell>
          <cell r="D184">
            <v>4268300</v>
          </cell>
          <cell r="E184">
            <v>18721965</v>
          </cell>
          <cell r="F184">
            <v>29481444</v>
          </cell>
          <cell r="G184">
            <v>8179075</v>
          </cell>
          <cell r="H184">
            <v>13744432</v>
          </cell>
          <cell r="I184">
            <v>18203355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96146754</v>
          </cell>
        </row>
        <row r="185">
          <cell r="B185" t="str">
            <v>7519139 교육기타</v>
          </cell>
          <cell r="C185">
            <v>39447000</v>
          </cell>
          <cell r="D185">
            <v>17300442</v>
          </cell>
          <cell r="E185">
            <v>5392700</v>
          </cell>
          <cell r="F185">
            <v>1974900</v>
          </cell>
          <cell r="G185">
            <v>1094930</v>
          </cell>
          <cell r="H185">
            <v>6833282</v>
          </cell>
          <cell r="I185">
            <v>6951950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78995204</v>
          </cell>
        </row>
        <row r="186">
          <cell r="B186" t="str">
            <v xml:space="preserve">   교육훈련비</v>
          </cell>
          <cell r="C186">
            <v>87558122</v>
          </cell>
          <cell r="D186">
            <v>135649967</v>
          </cell>
          <cell r="E186">
            <v>272223136</v>
          </cell>
          <cell r="F186">
            <v>158586188</v>
          </cell>
          <cell r="G186">
            <v>96987140</v>
          </cell>
          <cell r="H186">
            <v>398014044</v>
          </cell>
          <cell r="I186">
            <v>324386069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1473404666</v>
          </cell>
        </row>
        <row r="187">
          <cell r="B187" t="str">
            <v>6519300 포상비</v>
          </cell>
          <cell r="C187">
            <v>900000</v>
          </cell>
          <cell r="D187">
            <v>7000000</v>
          </cell>
          <cell r="E187">
            <v>180000</v>
          </cell>
          <cell r="F187">
            <v>10700000</v>
          </cell>
          <cell r="G187">
            <v>1500000</v>
          </cell>
          <cell r="H187">
            <v>10000000</v>
          </cell>
          <cell r="I187">
            <v>126665000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156945000</v>
          </cell>
        </row>
        <row r="188">
          <cell r="B188" t="str">
            <v>7519300 포상비</v>
          </cell>
          <cell r="C188">
            <v>5750000</v>
          </cell>
          <cell r="D188">
            <v>21077272</v>
          </cell>
          <cell r="E188">
            <v>29421985</v>
          </cell>
          <cell r="F188">
            <v>8570491</v>
          </cell>
          <cell r="G188">
            <v>12112815</v>
          </cell>
          <cell r="H188">
            <v>35774229</v>
          </cell>
          <cell r="I188">
            <v>899489289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1012196081</v>
          </cell>
        </row>
        <row r="189">
          <cell r="B189" t="str">
            <v xml:space="preserve">   포상비</v>
          </cell>
          <cell r="C189">
            <v>6650000</v>
          </cell>
          <cell r="D189">
            <v>28077272</v>
          </cell>
          <cell r="E189">
            <v>29601985</v>
          </cell>
          <cell r="F189">
            <v>19270491</v>
          </cell>
          <cell r="G189">
            <v>13612815</v>
          </cell>
          <cell r="H189">
            <v>45774229</v>
          </cell>
          <cell r="I189">
            <v>1026154289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1169141081</v>
          </cell>
        </row>
        <row r="190">
          <cell r="B190" t="str">
            <v xml:space="preserve"> 1.인력경비</v>
          </cell>
          <cell r="C190">
            <v>14268784935</v>
          </cell>
          <cell r="D190">
            <v>5864410173</v>
          </cell>
          <cell r="E190">
            <v>10464206575</v>
          </cell>
          <cell r="F190">
            <v>6535806463</v>
          </cell>
          <cell r="G190">
            <v>13157968410</v>
          </cell>
          <cell r="H190">
            <v>7213995622</v>
          </cell>
          <cell r="I190">
            <v>6505676595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64010848773</v>
          </cell>
        </row>
        <row r="191">
          <cell r="B191" t="str">
            <v>7531003 판매수수료자동이체모집수수료</v>
          </cell>
          <cell r="C191">
            <v>131401000</v>
          </cell>
          <cell r="D191">
            <v>108774190</v>
          </cell>
          <cell r="E191">
            <v>133250200</v>
          </cell>
          <cell r="F191">
            <v>215273000</v>
          </cell>
          <cell r="G191">
            <v>362027000</v>
          </cell>
          <cell r="H191">
            <v>480815835</v>
          </cell>
          <cell r="I191">
            <v>356936800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1788478025</v>
          </cell>
        </row>
        <row r="192">
          <cell r="B192" t="str">
            <v>7531004 판매수수료 정보서비스수수료</v>
          </cell>
          <cell r="C192">
            <v>73075941</v>
          </cell>
          <cell r="D192">
            <v>235388210</v>
          </cell>
          <cell r="E192">
            <v>174633098</v>
          </cell>
          <cell r="F192">
            <v>50851182</v>
          </cell>
          <cell r="G192">
            <v>150162000</v>
          </cell>
          <cell r="H192">
            <v>291078719</v>
          </cell>
          <cell r="I192">
            <v>88600300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1063789450</v>
          </cell>
        </row>
        <row r="193">
          <cell r="B193" t="str">
            <v>7531006 판매수수료총판수수료</v>
          </cell>
          <cell r="C193">
            <v>151559274</v>
          </cell>
          <cell r="D193">
            <v>112498618</v>
          </cell>
          <cell r="E193">
            <v>138438715</v>
          </cell>
          <cell r="F193">
            <v>157472227</v>
          </cell>
          <cell r="G193">
            <v>188578393</v>
          </cell>
          <cell r="H193">
            <v>345718659</v>
          </cell>
          <cell r="I193">
            <v>368016788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1462282674</v>
          </cell>
        </row>
        <row r="194">
          <cell r="B194" t="str">
            <v>7531016 판매수수료요금상품모집수수료</v>
          </cell>
          <cell r="C194">
            <v>0</v>
          </cell>
          <cell r="D194">
            <v>0</v>
          </cell>
          <cell r="E194">
            <v>0</v>
          </cell>
          <cell r="F194">
            <v>119879049</v>
          </cell>
          <cell r="G194">
            <v>140590865</v>
          </cell>
          <cell r="H194">
            <v>203874086</v>
          </cell>
          <cell r="I194">
            <v>362269240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826613240</v>
          </cell>
        </row>
        <row r="195">
          <cell r="B195" t="str">
            <v>7531036 판매수수료캠페인수수료1</v>
          </cell>
          <cell r="C195">
            <v>610909</v>
          </cell>
          <cell r="D195">
            <v>0</v>
          </cell>
          <cell r="E195">
            <v>0</v>
          </cell>
          <cell r="F195">
            <v>240427281</v>
          </cell>
          <cell r="G195">
            <v>60629120</v>
          </cell>
          <cell r="H195">
            <v>354209744</v>
          </cell>
          <cell r="I195">
            <v>264849366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920726420</v>
          </cell>
        </row>
        <row r="196">
          <cell r="B196" t="str">
            <v>7531037 판매수수료캠페인수수료2</v>
          </cell>
          <cell r="C196">
            <v>275639993</v>
          </cell>
          <cell r="D196">
            <v>1040447285</v>
          </cell>
          <cell r="E196">
            <v>1211486298</v>
          </cell>
          <cell r="F196">
            <v>505933622</v>
          </cell>
          <cell r="G196">
            <v>251295562</v>
          </cell>
          <cell r="H196">
            <v>1120681217</v>
          </cell>
          <cell r="I196">
            <v>478480466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4883964443</v>
          </cell>
        </row>
        <row r="197">
          <cell r="B197" t="str">
            <v>7531038 판매수수료캠페인수수료3</v>
          </cell>
          <cell r="C197">
            <v>111534545</v>
          </cell>
          <cell r="D197">
            <v>780888550</v>
          </cell>
          <cell r="E197">
            <v>567453184</v>
          </cell>
          <cell r="F197">
            <v>517303967</v>
          </cell>
          <cell r="G197">
            <v>1203451842</v>
          </cell>
          <cell r="H197">
            <v>960911259</v>
          </cell>
          <cell r="I197">
            <v>200998518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4342541865</v>
          </cell>
        </row>
        <row r="198">
          <cell r="B198" t="str">
            <v>7531039 판매수수료-기타</v>
          </cell>
          <cell r="C198">
            <v>4608839433</v>
          </cell>
          <cell r="D198">
            <v>8251068648</v>
          </cell>
          <cell r="E198">
            <v>8679875637</v>
          </cell>
          <cell r="F198">
            <v>11577676507</v>
          </cell>
          <cell r="G198">
            <v>42183162325</v>
          </cell>
          <cell r="H198">
            <v>23101380580</v>
          </cell>
          <cell r="I198">
            <v>16616875805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115018878935</v>
          </cell>
        </row>
        <row r="199">
          <cell r="B199" t="str">
            <v>7531040 개통촉진수수료(자사)</v>
          </cell>
          <cell r="C199">
            <v>1815455</v>
          </cell>
          <cell r="D199">
            <v>865455</v>
          </cell>
          <cell r="E199">
            <v>3301819</v>
          </cell>
          <cell r="F199">
            <v>-178182</v>
          </cell>
          <cell r="G199">
            <v>0</v>
          </cell>
          <cell r="H199">
            <v>393607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6198154</v>
          </cell>
        </row>
        <row r="200">
          <cell r="B200" t="str">
            <v>7531041 특별개통수수료</v>
          </cell>
          <cell r="C200">
            <v>13764316</v>
          </cell>
          <cell r="D200">
            <v>1850879708</v>
          </cell>
          <cell r="E200">
            <v>3841228398</v>
          </cell>
          <cell r="F200">
            <v>8503265747</v>
          </cell>
          <cell r="G200">
            <v>21368902650</v>
          </cell>
          <cell r="H200">
            <v>18726423829</v>
          </cell>
          <cell r="I200">
            <v>5179823703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59484288351</v>
          </cell>
        </row>
        <row r="201">
          <cell r="B201" t="str">
            <v>7531042 개통촉진수수료(타사)</v>
          </cell>
          <cell r="C201">
            <v>0</v>
          </cell>
          <cell r="D201">
            <v>309091</v>
          </cell>
          <cell r="E201">
            <v>0</v>
          </cell>
          <cell r="F201">
            <v>159091</v>
          </cell>
          <cell r="G201">
            <v>0</v>
          </cell>
          <cell r="H201">
            <v>31747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499929</v>
          </cell>
        </row>
        <row r="202">
          <cell r="B202" t="str">
            <v>7531045 신규단말기할부판매수수료</v>
          </cell>
          <cell r="C202">
            <v>1564727280</v>
          </cell>
          <cell r="D202">
            <v>2003527285</v>
          </cell>
          <cell r="E202">
            <v>1666024519</v>
          </cell>
          <cell r="F202">
            <v>2185729091</v>
          </cell>
          <cell r="G202">
            <v>2130660909</v>
          </cell>
          <cell r="H202">
            <v>3641255766</v>
          </cell>
          <cell r="I202">
            <v>182972000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13374896850</v>
          </cell>
        </row>
        <row r="203">
          <cell r="B203" t="str">
            <v xml:space="preserve">   판매수수료(확보비)</v>
          </cell>
          <cell r="C203">
            <v>6932968146</v>
          </cell>
          <cell r="D203">
            <v>14384647040</v>
          </cell>
          <cell r="E203">
            <v>16415691868</v>
          </cell>
          <cell r="F203">
            <v>24073792582</v>
          </cell>
          <cell r="G203">
            <v>68039460666</v>
          </cell>
          <cell r="H203">
            <v>49226775048</v>
          </cell>
          <cell r="I203">
            <v>24099822986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203173158336</v>
          </cell>
        </row>
        <row r="204">
          <cell r="B204" t="str">
            <v>7531001 판매수수료가입청약수수료</v>
          </cell>
          <cell r="C204">
            <v>1523020000</v>
          </cell>
          <cell r="D204">
            <v>4273900000</v>
          </cell>
          <cell r="E204">
            <v>5115580000</v>
          </cell>
          <cell r="F204">
            <v>5909676282</v>
          </cell>
          <cell r="G204">
            <v>15139782846</v>
          </cell>
          <cell r="H204">
            <v>12145959211</v>
          </cell>
          <cell r="I204">
            <v>2707216437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46815134776</v>
          </cell>
        </row>
        <row r="205">
          <cell r="B205" t="str">
            <v xml:space="preserve">    가입청약수수료</v>
          </cell>
          <cell r="C205">
            <v>1523020000</v>
          </cell>
          <cell r="D205">
            <v>4273900000</v>
          </cell>
          <cell r="E205">
            <v>5115580000</v>
          </cell>
          <cell r="F205">
            <v>5909676282</v>
          </cell>
          <cell r="G205">
            <v>15139782846</v>
          </cell>
          <cell r="H205">
            <v>12145959211</v>
          </cell>
          <cell r="I205">
            <v>2707216437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46815134776</v>
          </cell>
        </row>
        <row r="206">
          <cell r="B206" t="str">
            <v>7529002 판매장려금성장장려금</v>
          </cell>
          <cell r="C206">
            <v>570180000</v>
          </cell>
          <cell r="D206">
            <v>321041000</v>
          </cell>
          <cell r="E206">
            <v>8593000</v>
          </cell>
          <cell r="F206">
            <v>932000</v>
          </cell>
          <cell r="G206">
            <v>115283818</v>
          </cell>
          <cell r="H206">
            <v>1619219335</v>
          </cell>
          <cell r="I206">
            <v>29618200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2664867353</v>
          </cell>
        </row>
        <row r="207">
          <cell r="B207" t="str">
            <v xml:space="preserve">   판매장려금</v>
          </cell>
          <cell r="C207">
            <v>570180000</v>
          </cell>
          <cell r="D207">
            <v>321041000</v>
          </cell>
          <cell r="E207">
            <v>8593000</v>
          </cell>
          <cell r="F207">
            <v>932000</v>
          </cell>
          <cell r="G207">
            <v>115283818</v>
          </cell>
          <cell r="H207">
            <v>1619219335</v>
          </cell>
          <cell r="I207">
            <v>29618200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2664867353</v>
          </cell>
        </row>
        <row r="208">
          <cell r="B208" t="str">
            <v>7530030 판매촉진비-신규고객판촉물지원(확보)</v>
          </cell>
          <cell r="C208">
            <v>67874544</v>
          </cell>
          <cell r="D208">
            <v>230265055</v>
          </cell>
          <cell r="E208">
            <v>329229520</v>
          </cell>
          <cell r="F208">
            <v>134043983</v>
          </cell>
          <cell r="G208">
            <v>1407832271</v>
          </cell>
          <cell r="H208">
            <v>1113933087</v>
          </cell>
          <cell r="I208">
            <v>1141586606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4424765066</v>
          </cell>
        </row>
        <row r="209">
          <cell r="B209" t="str">
            <v>7530031 판매촉진비-비가입고객불만대응비(확보)</v>
          </cell>
          <cell r="C209">
            <v>0</v>
          </cell>
          <cell r="D209">
            <v>650718</v>
          </cell>
          <cell r="E209">
            <v>1295570</v>
          </cell>
          <cell r="F209">
            <v>635460</v>
          </cell>
          <cell r="G209">
            <v>26333718</v>
          </cell>
          <cell r="H209">
            <v>5120270</v>
          </cell>
          <cell r="I209">
            <v>728897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34764633</v>
          </cell>
        </row>
        <row r="210">
          <cell r="B210" t="str">
            <v>7530032 판매촉진비-신규프로모션행사지원(확보)</v>
          </cell>
          <cell r="C210">
            <v>37011454</v>
          </cell>
          <cell r="D210">
            <v>649612076</v>
          </cell>
          <cell r="E210">
            <v>1287044718</v>
          </cell>
          <cell r="F210">
            <v>1080684485</v>
          </cell>
          <cell r="G210">
            <v>2185032721</v>
          </cell>
          <cell r="H210">
            <v>3058253941</v>
          </cell>
          <cell r="I210">
            <v>914291572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9211930967</v>
          </cell>
        </row>
        <row r="211">
          <cell r="B211" t="str">
            <v>7530034 판매촉진비-대리점포상판촉(확보)</v>
          </cell>
          <cell r="C211">
            <v>37727269</v>
          </cell>
          <cell r="D211">
            <v>27274199</v>
          </cell>
          <cell r="E211">
            <v>9611010</v>
          </cell>
          <cell r="F211">
            <v>21197086</v>
          </cell>
          <cell r="G211">
            <v>18331874</v>
          </cell>
          <cell r="H211">
            <v>35747014</v>
          </cell>
          <cell r="I211">
            <v>9870000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159758452</v>
          </cell>
        </row>
        <row r="212">
          <cell r="B212" t="str">
            <v>7530036 판매촉진비(보험)신규고객유치(확보)</v>
          </cell>
          <cell r="C212">
            <v>0</v>
          </cell>
          <cell r="D212">
            <v>642149240</v>
          </cell>
          <cell r="E212">
            <v>1560836070</v>
          </cell>
          <cell r="F212">
            <v>1204881350</v>
          </cell>
          <cell r="G212">
            <v>2192424020</v>
          </cell>
          <cell r="H212">
            <v>3099271500</v>
          </cell>
          <cell r="I212">
            <v>1043591830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9743154010</v>
          </cell>
        </row>
        <row r="213">
          <cell r="B213" t="str">
            <v>7530039 판촉비-신규고객확보기타판촉비(확보)</v>
          </cell>
          <cell r="C213">
            <v>1696662911</v>
          </cell>
          <cell r="D213">
            <v>178566131</v>
          </cell>
          <cell r="E213">
            <v>-952272854</v>
          </cell>
          <cell r="F213">
            <v>1360128222</v>
          </cell>
          <cell r="G213">
            <v>280013851</v>
          </cell>
          <cell r="H213">
            <v>-545614392</v>
          </cell>
          <cell r="I213">
            <v>-350438115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1667045754</v>
          </cell>
        </row>
        <row r="214">
          <cell r="B214" t="str">
            <v xml:space="preserve">   판매촉진비</v>
          </cell>
          <cell r="C214">
            <v>1839276178</v>
          </cell>
          <cell r="D214">
            <v>1728517419</v>
          </cell>
          <cell r="E214">
            <v>2235744034</v>
          </cell>
          <cell r="F214">
            <v>3801570586</v>
          </cell>
          <cell r="G214">
            <v>6109968455</v>
          </cell>
          <cell r="H214">
            <v>6766711420</v>
          </cell>
          <cell r="I214">
            <v>2759630790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25241418882</v>
          </cell>
        </row>
        <row r="215">
          <cell r="B215" t="str">
            <v xml:space="preserve">  1) 가입자확보비</v>
          </cell>
          <cell r="C215">
            <v>10865444324</v>
          </cell>
          <cell r="D215">
            <v>20708105459</v>
          </cell>
          <cell r="E215">
            <v>23775608902</v>
          </cell>
          <cell r="F215">
            <v>33785971450</v>
          </cell>
          <cell r="G215">
            <v>89404495785</v>
          </cell>
          <cell r="H215">
            <v>69758665014</v>
          </cell>
          <cell r="I215">
            <v>29596288413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277894579347</v>
          </cell>
        </row>
        <row r="216">
          <cell r="B216" t="str">
            <v>7530001 판매촉진비-고객지원판촉물</v>
          </cell>
          <cell r="C216">
            <v>430800489</v>
          </cell>
          <cell r="D216">
            <v>813759944</v>
          </cell>
          <cell r="E216">
            <v>527619855</v>
          </cell>
          <cell r="F216">
            <v>443468286</v>
          </cell>
          <cell r="G216">
            <v>1023494485</v>
          </cell>
          <cell r="H216">
            <v>2600677856</v>
          </cell>
          <cell r="I216">
            <v>1265151368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7104972283</v>
          </cell>
        </row>
        <row r="217">
          <cell r="B217" t="str">
            <v>7530002 판매촉진비-기존고객프로모션행사지원</v>
          </cell>
          <cell r="C217">
            <v>1250000</v>
          </cell>
          <cell r="D217">
            <v>204520054</v>
          </cell>
          <cell r="E217">
            <v>292900021</v>
          </cell>
          <cell r="F217">
            <v>541322969</v>
          </cell>
          <cell r="G217">
            <v>984442169</v>
          </cell>
          <cell r="H217">
            <v>1222836825</v>
          </cell>
          <cell r="I217">
            <v>1002165004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4249437042</v>
          </cell>
        </row>
        <row r="218">
          <cell r="B218" t="str">
            <v>7530008 판촉비-분실보험</v>
          </cell>
          <cell r="C218">
            <v>0</v>
          </cell>
          <cell r="D218">
            <v>0</v>
          </cell>
          <cell r="E218">
            <v>837409734</v>
          </cell>
          <cell r="F218">
            <v>784069002</v>
          </cell>
          <cell r="G218">
            <v>0</v>
          </cell>
          <cell r="H218">
            <v>1000383149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2621861885</v>
          </cell>
        </row>
        <row r="219">
          <cell r="B219" t="str">
            <v>7530009 중고단말기구매</v>
          </cell>
          <cell r="C219">
            <v>145000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145000</v>
          </cell>
        </row>
        <row r="220">
          <cell r="B220" t="str">
            <v>7530010 판촉비-멤버쉽지원</v>
          </cell>
          <cell r="C220">
            <v>833699530</v>
          </cell>
          <cell r="D220">
            <v>1462168742</v>
          </cell>
          <cell r="E220">
            <v>1136687273</v>
          </cell>
          <cell r="F220">
            <v>995713535</v>
          </cell>
          <cell r="G220">
            <v>1690312801</v>
          </cell>
          <cell r="H220">
            <v>1971087501</v>
          </cell>
          <cell r="I220">
            <v>2199353405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10289022787</v>
          </cell>
        </row>
        <row r="221">
          <cell r="B221" t="str">
            <v>7530011 기변촉진 수수료</v>
          </cell>
          <cell r="C221">
            <v>5330544</v>
          </cell>
          <cell r="D221">
            <v>0</v>
          </cell>
          <cell r="E221">
            <v>118756445</v>
          </cell>
          <cell r="F221">
            <v>140318173</v>
          </cell>
          <cell r="G221">
            <v>238077742</v>
          </cell>
          <cell r="H221">
            <v>602439845</v>
          </cell>
          <cell r="I221">
            <v>261905990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1366828739</v>
          </cell>
        </row>
        <row r="222">
          <cell r="B222" t="str">
            <v>7530012 판촉비-이미지샵지원</v>
          </cell>
          <cell r="C222">
            <v>544046655</v>
          </cell>
          <cell r="D222">
            <v>119204071</v>
          </cell>
          <cell r="E222">
            <v>935078582</v>
          </cell>
          <cell r="F222">
            <v>468438840</v>
          </cell>
          <cell r="G222">
            <v>1054482754</v>
          </cell>
          <cell r="H222">
            <v>1272632293</v>
          </cell>
          <cell r="I222">
            <v>718145430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5112028625</v>
          </cell>
        </row>
        <row r="223">
          <cell r="B223" t="str">
            <v>7530013 판매촉진비-고객불만대응비(유지)</v>
          </cell>
          <cell r="C223">
            <v>3590520</v>
          </cell>
          <cell r="D223">
            <v>11886850</v>
          </cell>
          <cell r="E223">
            <v>1908350</v>
          </cell>
          <cell r="F223">
            <v>2066910</v>
          </cell>
          <cell r="G223">
            <v>2135575</v>
          </cell>
          <cell r="H223">
            <v>5030118</v>
          </cell>
          <cell r="I223">
            <v>33327470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59945793</v>
          </cell>
        </row>
        <row r="224">
          <cell r="B224" t="str">
            <v>7530029 판매촉진비-기타고객유지판촉비(유지비)</v>
          </cell>
          <cell r="C224">
            <v>14202822</v>
          </cell>
          <cell r="D224">
            <v>83514800</v>
          </cell>
          <cell r="E224">
            <v>70307700</v>
          </cell>
          <cell r="F224">
            <v>28274741</v>
          </cell>
          <cell r="G224">
            <v>43360762</v>
          </cell>
          <cell r="H224">
            <v>87598928</v>
          </cell>
          <cell r="I224">
            <v>50459690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377719443</v>
          </cell>
        </row>
        <row r="225">
          <cell r="B225" t="str">
            <v xml:space="preserve">  판매촉진비(유지비)</v>
          </cell>
          <cell r="C225">
            <v>1833065560</v>
          </cell>
          <cell r="D225">
            <v>2695054461</v>
          </cell>
          <cell r="E225">
            <v>3920667960</v>
          </cell>
          <cell r="F225">
            <v>3403672456</v>
          </cell>
          <cell r="G225">
            <v>5036306288</v>
          </cell>
          <cell r="H225">
            <v>8762686515</v>
          </cell>
          <cell r="I225">
            <v>5530508357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31181961597</v>
          </cell>
        </row>
        <row r="226">
          <cell r="B226" t="str">
            <v>7529003 판매장려금구형단말기예치장려금</v>
          </cell>
          <cell r="C226">
            <v>490245824</v>
          </cell>
          <cell r="D226">
            <v>2431955078</v>
          </cell>
          <cell r="E226">
            <v>1222258548</v>
          </cell>
          <cell r="F226">
            <v>1762748717</v>
          </cell>
          <cell r="G226">
            <v>1262775090</v>
          </cell>
          <cell r="H226">
            <v>1345494235</v>
          </cell>
          <cell r="I226">
            <v>1156546632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9672024124</v>
          </cell>
        </row>
        <row r="227">
          <cell r="B227" t="str">
            <v>7531015 기변할부판매수수료</v>
          </cell>
          <cell r="C227">
            <v>39514537</v>
          </cell>
          <cell r="D227">
            <v>159800036</v>
          </cell>
          <cell r="E227">
            <v>281127297</v>
          </cell>
          <cell r="F227">
            <v>166390899</v>
          </cell>
          <cell r="G227">
            <v>196644477</v>
          </cell>
          <cell r="H227">
            <v>464016554</v>
          </cell>
          <cell r="I227">
            <v>379983639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1687477439</v>
          </cell>
        </row>
        <row r="228">
          <cell r="B228" t="str">
            <v xml:space="preserve">   판매수수료 및 장려금</v>
          </cell>
          <cell r="C228">
            <v>529760361</v>
          </cell>
          <cell r="D228">
            <v>2591755114</v>
          </cell>
          <cell r="E228">
            <v>1503385845</v>
          </cell>
          <cell r="F228">
            <v>1929139616</v>
          </cell>
          <cell r="G228">
            <v>1459419567</v>
          </cell>
          <cell r="H228">
            <v>1809510789</v>
          </cell>
          <cell r="I228">
            <v>1536530271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11359501563</v>
          </cell>
        </row>
        <row r="229">
          <cell r="B229" t="str">
            <v>7531002 판매수수료관리수수료</v>
          </cell>
          <cell r="C229">
            <v>9043324174</v>
          </cell>
          <cell r="D229">
            <v>8392891530</v>
          </cell>
          <cell r="E229">
            <v>9318378947</v>
          </cell>
          <cell r="F229">
            <v>9376726572</v>
          </cell>
          <cell r="G229">
            <v>15146340767</v>
          </cell>
          <cell r="H229">
            <v>19128718463</v>
          </cell>
          <cell r="I229">
            <v>16821299151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87227679604</v>
          </cell>
        </row>
        <row r="230">
          <cell r="B230" t="str">
            <v xml:space="preserve">   관리수수료</v>
          </cell>
          <cell r="C230">
            <v>9043324174</v>
          </cell>
          <cell r="D230">
            <v>8392891530</v>
          </cell>
          <cell r="E230">
            <v>9318378947</v>
          </cell>
          <cell r="F230">
            <v>9376726572</v>
          </cell>
          <cell r="G230">
            <v>15146340767</v>
          </cell>
          <cell r="H230">
            <v>19128718463</v>
          </cell>
          <cell r="I230">
            <v>16821299151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87227679604</v>
          </cell>
        </row>
        <row r="231">
          <cell r="B231" t="str">
            <v>6516000 접속통화료(일반유선)</v>
          </cell>
          <cell r="C231">
            <v>3353180604</v>
          </cell>
          <cell r="D231">
            <v>3067360583</v>
          </cell>
          <cell r="E231">
            <v>3017573895</v>
          </cell>
          <cell r="F231">
            <v>3102073032</v>
          </cell>
          <cell r="G231">
            <v>4701015797</v>
          </cell>
          <cell r="H231">
            <v>9037716417</v>
          </cell>
          <cell r="I231">
            <v>6500721132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32779641460</v>
          </cell>
        </row>
        <row r="232">
          <cell r="B232" t="str">
            <v>6516001 접속통화료(일반무선)</v>
          </cell>
          <cell r="C232">
            <v>21557491315</v>
          </cell>
          <cell r="D232">
            <v>25887925508</v>
          </cell>
          <cell r="E232">
            <v>24472543160</v>
          </cell>
          <cell r="F232">
            <v>24869625995</v>
          </cell>
          <cell r="G232">
            <v>40979516432</v>
          </cell>
          <cell r="H232">
            <v>43422824240</v>
          </cell>
          <cell r="I232">
            <v>35878287980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217068214630</v>
          </cell>
        </row>
        <row r="233">
          <cell r="B233" t="str">
            <v>6516003 접속통화료(중계접속)</v>
          </cell>
          <cell r="C233">
            <v>326732846</v>
          </cell>
          <cell r="D233">
            <v>334724742</v>
          </cell>
          <cell r="E233">
            <v>65772784</v>
          </cell>
          <cell r="F233">
            <v>10123723775</v>
          </cell>
          <cell r="G233">
            <v>142343696</v>
          </cell>
          <cell r="H233">
            <v>315724882</v>
          </cell>
          <cell r="I233">
            <v>446123997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11755146722</v>
          </cell>
        </row>
        <row r="234">
          <cell r="B234" t="str">
            <v>6516005 접속통화료(지능망)</v>
          </cell>
          <cell r="C234">
            <v>91872154</v>
          </cell>
          <cell r="D234">
            <v>106959056</v>
          </cell>
          <cell r="E234">
            <v>106264235</v>
          </cell>
          <cell r="F234">
            <v>113505568</v>
          </cell>
          <cell r="G234">
            <v>211367629</v>
          </cell>
          <cell r="H234">
            <v>226336231</v>
          </cell>
          <cell r="I234">
            <v>271630832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1127935705</v>
          </cell>
        </row>
        <row r="235">
          <cell r="B235" t="str">
            <v>6516009 접속통화료(기타)</v>
          </cell>
          <cell r="C235">
            <v>7230011809</v>
          </cell>
          <cell r="D235">
            <v>2892719</v>
          </cell>
          <cell r="E235">
            <v>2775586</v>
          </cell>
          <cell r="F235">
            <v>2157298148</v>
          </cell>
          <cell r="G235">
            <v>6744386</v>
          </cell>
          <cell r="H235">
            <v>7725883</v>
          </cell>
          <cell r="I235">
            <v>78524080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9485972611</v>
          </cell>
        </row>
        <row r="236">
          <cell r="B236" t="str">
            <v xml:space="preserve">   접속통화료</v>
          </cell>
          <cell r="C236">
            <v>32559288728</v>
          </cell>
          <cell r="D236">
            <v>29399862608</v>
          </cell>
          <cell r="E236">
            <v>27664929660</v>
          </cell>
          <cell r="F236">
            <v>40366226518</v>
          </cell>
          <cell r="G236">
            <v>46040987940</v>
          </cell>
          <cell r="H236">
            <v>53010327653</v>
          </cell>
          <cell r="I236">
            <v>43175288021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272216911128</v>
          </cell>
        </row>
        <row r="237">
          <cell r="B237" t="str">
            <v>6516011 국제전화접속료(별정)</v>
          </cell>
          <cell r="C237">
            <v>129577552</v>
          </cell>
          <cell r="D237">
            <v>105701521</v>
          </cell>
          <cell r="E237">
            <v>163477568</v>
          </cell>
          <cell r="F237">
            <v>168880119</v>
          </cell>
          <cell r="G237">
            <v>176653025</v>
          </cell>
          <cell r="H237">
            <v>207284525</v>
          </cell>
          <cell r="I237">
            <v>212140083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1163714393</v>
          </cell>
        </row>
        <row r="238">
          <cell r="B238" t="str">
            <v>6516012 별정접속통화료</v>
          </cell>
          <cell r="C238">
            <v>222572529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222572529</v>
          </cell>
        </row>
        <row r="239">
          <cell r="B239" t="str">
            <v>6516013 별정타사회선접속료</v>
          </cell>
          <cell r="C239">
            <v>4214954</v>
          </cell>
          <cell r="D239">
            <v>15854440</v>
          </cell>
          <cell r="E239">
            <v>26376237</v>
          </cell>
          <cell r="F239">
            <v>26153914</v>
          </cell>
          <cell r="G239">
            <v>9163734</v>
          </cell>
          <cell r="H239">
            <v>11963551</v>
          </cell>
          <cell r="I239">
            <v>13082579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106809409</v>
          </cell>
        </row>
        <row r="240">
          <cell r="B240" t="str">
            <v>6516015 별정타사징수대행수수료</v>
          </cell>
          <cell r="C240">
            <v>826297</v>
          </cell>
          <cell r="D240">
            <v>2332487</v>
          </cell>
          <cell r="E240">
            <v>3468181</v>
          </cell>
          <cell r="F240">
            <v>2913727</v>
          </cell>
          <cell r="G240">
            <v>1908279</v>
          </cell>
          <cell r="H240">
            <v>2030582</v>
          </cell>
          <cell r="I240">
            <v>2162497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15642050</v>
          </cell>
        </row>
        <row r="241">
          <cell r="B241" t="str">
            <v xml:space="preserve">   별정통신비용</v>
          </cell>
          <cell r="C241">
            <v>357191332</v>
          </cell>
          <cell r="D241">
            <v>123888448</v>
          </cell>
          <cell r="E241">
            <v>193321986</v>
          </cell>
          <cell r="F241">
            <v>197947760</v>
          </cell>
          <cell r="G241">
            <v>187725038</v>
          </cell>
          <cell r="H241">
            <v>221278658</v>
          </cell>
          <cell r="I241">
            <v>227385159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1508738381</v>
          </cell>
        </row>
        <row r="242">
          <cell r="B242" t="str">
            <v>6517000 전화정보이용료</v>
          </cell>
          <cell r="C242">
            <v>1159475863</v>
          </cell>
          <cell r="D242">
            <v>1389849570</v>
          </cell>
          <cell r="E242">
            <v>1299370972</v>
          </cell>
          <cell r="F242">
            <v>1792646351</v>
          </cell>
          <cell r="G242">
            <v>2935478804</v>
          </cell>
          <cell r="H242">
            <v>2587165496</v>
          </cell>
          <cell r="I242">
            <v>2304347894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13468334950</v>
          </cell>
        </row>
        <row r="243">
          <cell r="B243" t="str">
            <v xml:space="preserve">   정보제공이용료</v>
          </cell>
          <cell r="C243">
            <v>1159475863</v>
          </cell>
          <cell r="D243">
            <v>1389849570</v>
          </cell>
          <cell r="E243">
            <v>1299370972</v>
          </cell>
          <cell r="F243">
            <v>1792646351</v>
          </cell>
          <cell r="G243">
            <v>2935478804</v>
          </cell>
          <cell r="H243">
            <v>2587165496</v>
          </cell>
          <cell r="I243">
            <v>2304347894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13468334950</v>
          </cell>
        </row>
        <row r="244">
          <cell r="B244" t="str">
            <v>6517100 CP정보이용료(SMS)</v>
          </cell>
          <cell r="C244">
            <v>64377200</v>
          </cell>
          <cell r="D244">
            <v>24440000</v>
          </cell>
          <cell r="E244">
            <v>49595700</v>
          </cell>
          <cell r="F244">
            <v>91275698</v>
          </cell>
          <cell r="G244">
            <v>380302393</v>
          </cell>
          <cell r="H244">
            <v>232127241</v>
          </cell>
          <cell r="I244">
            <v>281360428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1123478660</v>
          </cell>
        </row>
        <row r="245">
          <cell r="B245" t="str">
            <v>6517200 CP정보이용료(무선인터넷)</v>
          </cell>
          <cell r="C245">
            <v>55056842</v>
          </cell>
          <cell r="D245">
            <v>97709060</v>
          </cell>
          <cell r="E245">
            <v>255010510</v>
          </cell>
          <cell r="F245">
            <v>67843055</v>
          </cell>
          <cell r="G245">
            <v>1115952326</v>
          </cell>
          <cell r="H245">
            <v>734252796</v>
          </cell>
          <cell r="I245">
            <v>639641514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2965466103</v>
          </cell>
        </row>
        <row r="246">
          <cell r="B246" t="str">
            <v/>
          </cell>
          <cell r="C246">
            <v>119434042</v>
          </cell>
          <cell r="D246">
            <v>122149060</v>
          </cell>
          <cell r="E246">
            <v>304606210</v>
          </cell>
          <cell r="F246">
            <v>159118753</v>
          </cell>
          <cell r="G246">
            <v>1496254719</v>
          </cell>
          <cell r="H246">
            <v>966380037</v>
          </cell>
          <cell r="I246">
            <v>921001942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4088944763</v>
          </cell>
        </row>
        <row r="247">
          <cell r="B247" t="str">
            <v>6518000 번호안내이용료</v>
          </cell>
          <cell r="C247">
            <v>243241049</v>
          </cell>
          <cell r="D247">
            <v>291185989</v>
          </cell>
          <cell r="E247">
            <v>268466342</v>
          </cell>
          <cell r="F247">
            <v>282136557</v>
          </cell>
          <cell r="G247">
            <v>482343625</v>
          </cell>
          <cell r="H247">
            <v>754247543</v>
          </cell>
          <cell r="I247">
            <v>505892204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2827513309</v>
          </cell>
        </row>
        <row r="248">
          <cell r="B248" t="str">
            <v xml:space="preserve">   번호안내이용료</v>
          </cell>
          <cell r="C248">
            <v>243241049</v>
          </cell>
          <cell r="D248">
            <v>291185989</v>
          </cell>
          <cell r="E248">
            <v>268466342</v>
          </cell>
          <cell r="F248">
            <v>282136557</v>
          </cell>
          <cell r="G248">
            <v>482343625</v>
          </cell>
          <cell r="H248">
            <v>754247543</v>
          </cell>
          <cell r="I248">
            <v>505892204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2827513309</v>
          </cell>
        </row>
        <row r="249">
          <cell r="B249" t="str">
            <v>7518301 통신-청구서발송료</v>
          </cell>
          <cell r="C249">
            <v>664813327</v>
          </cell>
          <cell r="D249">
            <v>614972708</v>
          </cell>
          <cell r="E249">
            <v>620748246</v>
          </cell>
          <cell r="F249">
            <v>620148719</v>
          </cell>
          <cell r="G249">
            <v>679170022</v>
          </cell>
          <cell r="H249">
            <v>1151456996</v>
          </cell>
          <cell r="I249">
            <v>1117317320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5468627338</v>
          </cell>
        </row>
        <row r="250">
          <cell r="B250" t="str">
            <v>7518302 통신-영업활동우편료</v>
          </cell>
          <cell r="C250">
            <v>9163380</v>
          </cell>
          <cell r="D250">
            <v>27435550</v>
          </cell>
          <cell r="E250">
            <v>45532850</v>
          </cell>
          <cell r="F250">
            <v>17056930</v>
          </cell>
          <cell r="G250">
            <v>29669610</v>
          </cell>
          <cell r="H250">
            <v>24696276</v>
          </cell>
          <cell r="I250">
            <v>302927530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456482126</v>
          </cell>
        </row>
        <row r="251">
          <cell r="B251" t="str">
            <v>7518306 통신-전용회선이용료</v>
          </cell>
          <cell r="C251">
            <v>470737562</v>
          </cell>
          <cell r="D251">
            <v>458956051</v>
          </cell>
          <cell r="E251">
            <v>459466409</v>
          </cell>
          <cell r="F251">
            <v>460749284</v>
          </cell>
          <cell r="G251">
            <v>568859501</v>
          </cell>
          <cell r="H251">
            <v>876054726</v>
          </cell>
          <cell r="I251">
            <v>678211918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3973035451</v>
          </cell>
        </row>
        <row r="252">
          <cell r="B252" t="str">
            <v xml:space="preserve">   통신비(영업)</v>
          </cell>
          <cell r="C252">
            <v>1144714269</v>
          </cell>
          <cell r="D252">
            <v>1101364309</v>
          </cell>
          <cell r="E252">
            <v>1125747505</v>
          </cell>
          <cell r="F252">
            <v>1097954933</v>
          </cell>
          <cell r="G252">
            <v>1277699133</v>
          </cell>
          <cell r="H252">
            <v>2052207998</v>
          </cell>
          <cell r="I252">
            <v>2098456768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9898144915</v>
          </cell>
        </row>
        <row r="253">
          <cell r="B253" t="str">
            <v>6515325 수수료-자사국제로밍</v>
          </cell>
          <cell r="C253">
            <v>73863955</v>
          </cell>
          <cell r="D253">
            <v>74210533</v>
          </cell>
          <cell r="E253">
            <v>74248233</v>
          </cell>
          <cell r="F253">
            <v>69405148</v>
          </cell>
          <cell r="G253">
            <v>71522244</v>
          </cell>
          <cell r="H253">
            <v>89349080</v>
          </cell>
          <cell r="I253">
            <v>8643500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461242693</v>
          </cell>
        </row>
        <row r="254">
          <cell r="B254" t="str">
            <v>6520100 인터넷쇼핑매출원가(쇼핑몰)</v>
          </cell>
          <cell r="C254">
            <v>0</v>
          </cell>
          <cell r="D254">
            <v>114104000</v>
          </cell>
          <cell r="E254">
            <v>218917148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333021148</v>
          </cell>
        </row>
        <row r="255">
          <cell r="B255" t="str">
            <v>7515304 수수료-업무위탁료(본사)</v>
          </cell>
          <cell r="C255">
            <v>4064858002</v>
          </cell>
          <cell r="D255">
            <v>3908594973</v>
          </cell>
          <cell r="E255">
            <v>4512659443</v>
          </cell>
          <cell r="F255">
            <v>5265246065</v>
          </cell>
          <cell r="G255">
            <v>8677352858</v>
          </cell>
          <cell r="H255">
            <v>11541757588</v>
          </cell>
          <cell r="I255">
            <v>10629059164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48599528093</v>
          </cell>
        </row>
        <row r="256">
          <cell r="B256" t="str">
            <v>7515802 운반보관비(단말기물류비)</v>
          </cell>
          <cell r="C256">
            <v>170297515</v>
          </cell>
          <cell r="D256">
            <v>94619950</v>
          </cell>
          <cell r="E256">
            <v>228378030</v>
          </cell>
          <cell r="F256">
            <v>235437918</v>
          </cell>
          <cell r="G256">
            <v>264774700</v>
          </cell>
          <cell r="H256">
            <v>600830926</v>
          </cell>
          <cell r="I256">
            <v>144620600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1738959639</v>
          </cell>
        </row>
        <row r="257">
          <cell r="B257" t="str">
            <v>7518502 소모품식지대</v>
          </cell>
          <cell r="C257">
            <v>224853880</v>
          </cell>
          <cell r="D257">
            <v>224082487</v>
          </cell>
          <cell r="E257">
            <v>249848567</v>
          </cell>
          <cell r="F257">
            <v>239278396</v>
          </cell>
          <cell r="G257">
            <v>445581655</v>
          </cell>
          <cell r="H257">
            <v>582508706</v>
          </cell>
          <cell r="I257">
            <v>530233107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2496386798</v>
          </cell>
        </row>
        <row r="258">
          <cell r="B258" t="str">
            <v xml:space="preserve">   기타 유지비</v>
          </cell>
          <cell r="C258">
            <v>4533873352</v>
          </cell>
          <cell r="D258">
            <v>4415611943</v>
          </cell>
          <cell r="E258">
            <v>5284051421</v>
          </cell>
          <cell r="F258">
            <v>5809367527</v>
          </cell>
          <cell r="G258">
            <v>9459231457</v>
          </cell>
          <cell r="H258">
            <v>12814446300</v>
          </cell>
          <cell r="I258">
            <v>11312556371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53629138371</v>
          </cell>
        </row>
        <row r="259">
          <cell r="B259" t="str">
            <v xml:space="preserve">  2) 가입자유지비</v>
          </cell>
          <cell r="C259">
            <v>51523368730</v>
          </cell>
          <cell r="D259">
            <v>50523613032</v>
          </cell>
          <cell r="E259">
            <v>50882926848</v>
          </cell>
          <cell r="F259">
            <v>64414937043</v>
          </cell>
          <cell r="G259">
            <v>83521787338</v>
          </cell>
          <cell r="H259">
            <v>102106969452</v>
          </cell>
          <cell r="I259">
            <v>84433266138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487406868581</v>
          </cell>
        </row>
        <row r="260">
          <cell r="B260" t="str">
            <v>7532001 광고물제작비</v>
          </cell>
          <cell r="C260">
            <v>395010000</v>
          </cell>
          <cell r="D260">
            <v>68736400</v>
          </cell>
          <cell r="E260">
            <v>365983018</v>
          </cell>
          <cell r="F260">
            <v>263837800</v>
          </cell>
          <cell r="G260">
            <v>2150052639</v>
          </cell>
          <cell r="H260">
            <v>621429032</v>
          </cell>
          <cell r="I260">
            <v>711530752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4576579641</v>
          </cell>
        </row>
        <row r="261">
          <cell r="B261" t="str">
            <v>7532002 광고매체비(TV,라디오,신문,잡지,PC통신)</v>
          </cell>
          <cell r="C261">
            <v>4793772500</v>
          </cell>
          <cell r="D261">
            <v>3805011074</v>
          </cell>
          <cell r="E261">
            <v>3595376164</v>
          </cell>
          <cell r="F261">
            <v>3221750032</v>
          </cell>
          <cell r="G261">
            <v>7379925095</v>
          </cell>
          <cell r="H261">
            <v>9296852046</v>
          </cell>
          <cell r="I261">
            <v>5630882099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37723569010</v>
          </cell>
        </row>
        <row r="262">
          <cell r="B262" t="str">
            <v>7532003 광고선장품제작비</v>
          </cell>
          <cell r="C262">
            <v>0</v>
          </cell>
          <cell r="D262">
            <v>0</v>
          </cell>
          <cell r="E262">
            <v>51735819</v>
          </cell>
          <cell r="F262">
            <v>62390900</v>
          </cell>
          <cell r="G262">
            <v>0</v>
          </cell>
          <cell r="H262">
            <v>15687661</v>
          </cell>
          <cell r="I262">
            <v>102094800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231909180</v>
          </cell>
        </row>
        <row r="263">
          <cell r="B263" t="str">
            <v>7532004 광고이벤트행사비</v>
          </cell>
          <cell r="C263">
            <v>0</v>
          </cell>
          <cell r="D263">
            <v>0</v>
          </cell>
          <cell r="E263">
            <v>1123000</v>
          </cell>
          <cell r="F263">
            <v>22998035</v>
          </cell>
          <cell r="G263">
            <v>98172455</v>
          </cell>
          <cell r="H263">
            <v>104045733</v>
          </cell>
          <cell r="I263">
            <v>21160448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247499671</v>
          </cell>
        </row>
        <row r="264">
          <cell r="B264" t="str">
            <v>7532005 광고옥외전시비</v>
          </cell>
          <cell r="C264">
            <v>480371363</v>
          </cell>
          <cell r="D264">
            <v>450378205</v>
          </cell>
          <cell r="E264">
            <v>429032744</v>
          </cell>
          <cell r="F264">
            <v>403409460</v>
          </cell>
          <cell r="G264">
            <v>596823821</v>
          </cell>
          <cell r="H264">
            <v>779512018</v>
          </cell>
          <cell r="I264">
            <v>819680092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3959207703</v>
          </cell>
        </row>
        <row r="265">
          <cell r="B265" t="str">
            <v>7532007 광고협찬비</v>
          </cell>
          <cell r="C265">
            <v>341020581</v>
          </cell>
          <cell r="D265">
            <v>54900000</v>
          </cell>
          <cell r="E265">
            <v>147296307</v>
          </cell>
          <cell r="F265">
            <v>40016000</v>
          </cell>
          <cell r="G265">
            <v>910768878</v>
          </cell>
          <cell r="H265">
            <v>451030201</v>
          </cell>
          <cell r="I265">
            <v>254922966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2199954933</v>
          </cell>
        </row>
        <row r="266">
          <cell r="B266" t="str">
            <v>7532039 광고-기타(사용제한)</v>
          </cell>
          <cell r="C266">
            <v>0</v>
          </cell>
          <cell r="D266">
            <v>0</v>
          </cell>
          <cell r="E266">
            <v>1636363</v>
          </cell>
          <cell r="F266">
            <v>0</v>
          </cell>
          <cell r="G266">
            <v>0</v>
          </cell>
          <cell r="H266">
            <v>7693064</v>
          </cell>
          <cell r="I266">
            <v>23134484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32463911</v>
          </cell>
        </row>
        <row r="267">
          <cell r="B267" t="str">
            <v xml:space="preserve">  3) 광고선전비</v>
          </cell>
          <cell r="C267">
            <v>6010174444</v>
          </cell>
          <cell r="D267">
            <v>4379025679</v>
          </cell>
          <cell r="E267">
            <v>4592183415</v>
          </cell>
          <cell r="F267">
            <v>4014402227</v>
          </cell>
          <cell r="G267">
            <v>11135742888</v>
          </cell>
          <cell r="H267">
            <v>11276249755</v>
          </cell>
          <cell r="I267">
            <v>7563405641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48971184049</v>
          </cell>
        </row>
        <row r="268">
          <cell r="B268" t="str">
            <v xml:space="preserve">  2.마케팅비용</v>
          </cell>
          <cell r="C268">
            <v>68398987498</v>
          </cell>
          <cell r="D268">
            <v>75610744170</v>
          </cell>
          <cell r="E268">
            <v>79250719165</v>
          </cell>
          <cell r="F268">
            <v>102215310720</v>
          </cell>
          <cell r="G268">
            <v>184062026011</v>
          </cell>
          <cell r="H268">
            <v>183141884221</v>
          </cell>
          <cell r="I268">
            <v>121592960192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814272631977</v>
          </cell>
        </row>
        <row r="269">
          <cell r="B269" t="str">
            <v>6515201 임차료-기지국</v>
          </cell>
          <cell r="C269">
            <v>1992672445</v>
          </cell>
          <cell r="D269">
            <v>2224803661</v>
          </cell>
          <cell r="E269">
            <v>2303258917</v>
          </cell>
          <cell r="F269">
            <v>2672510453</v>
          </cell>
          <cell r="G269">
            <v>2879566657</v>
          </cell>
          <cell r="H269">
            <v>1697000605</v>
          </cell>
          <cell r="I269">
            <v>1569290313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15339103051</v>
          </cell>
        </row>
        <row r="270">
          <cell r="B270" t="str">
            <v>6515202 임차료-KT임차료</v>
          </cell>
          <cell r="C270">
            <v>1081950</v>
          </cell>
          <cell r="D270">
            <v>218519303</v>
          </cell>
          <cell r="E270">
            <v>85618662</v>
          </cell>
          <cell r="F270">
            <v>159420496</v>
          </cell>
          <cell r="G270">
            <v>6388001</v>
          </cell>
          <cell r="H270">
            <v>68871144</v>
          </cell>
          <cell r="I270">
            <v>35941932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575841488</v>
          </cell>
        </row>
        <row r="271">
          <cell r="B271" t="str">
            <v>6515203 임차료-설비사용료</v>
          </cell>
          <cell r="C271">
            <v>13589</v>
          </cell>
          <cell r="D271">
            <v>12274</v>
          </cell>
          <cell r="E271">
            <v>0</v>
          </cell>
          <cell r="F271">
            <v>0</v>
          </cell>
          <cell r="G271">
            <v>1552000</v>
          </cell>
          <cell r="H271">
            <v>617790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2195653</v>
          </cell>
        </row>
        <row r="272">
          <cell r="B272" t="str">
            <v>6515204 임차료-사업자공용</v>
          </cell>
          <cell r="C272">
            <v>152820213</v>
          </cell>
          <cell r="D272">
            <v>0</v>
          </cell>
          <cell r="E272">
            <v>14661847</v>
          </cell>
          <cell r="F272">
            <v>24976000</v>
          </cell>
          <cell r="G272">
            <v>91352115</v>
          </cell>
          <cell r="H272">
            <v>27048744</v>
          </cell>
          <cell r="I272">
            <v>52491806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363350725</v>
          </cell>
        </row>
        <row r="273">
          <cell r="B273" t="str">
            <v>6515205 임차료-한기공용</v>
          </cell>
          <cell r="C273">
            <v>115325736</v>
          </cell>
          <cell r="D273">
            <v>81079808</v>
          </cell>
          <cell r="E273">
            <v>93500608</v>
          </cell>
          <cell r="F273">
            <v>61366271</v>
          </cell>
          <cell r="G273">
            <v>138517174</v>
          </cell>
          <cell r="H273">
            <v>175346460</v>
          </cell>
          <cell r="I273">
            <v>168135562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833271619</v>
          </cell>
        </row>
        <row r="274">
          <cell r="B274" t="str">
            <v>6515206 임차료-교환국</v>
          </cell>
          <cell r="C274">
            <v>0</v>
          </cell>
          <cell r="D274">
            <v>0</v>
          </cell>
          <cell r="E274">
            <v>4267982</v>
          </cell>
          <cell r="F274">
            <v>0</v>
          </cell>
          <cell r="G274">
            <v>29032350</v>
          </cell>
          <cell r="H274">
            <v>13409754</v>
          </cell>
          <cell r="I274">
            <v>11122900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57832986</v>
          </cell>
        </row>
        <row r="275">
          <cell r="B275" t="str">
            <v>6515207 임차료-중계기</v>
          </cell>
          <cell r="C275">
            <v>640904466</v>
          </cell>
          <cell r="D275">
            <v>830385312</v>
          </cell>
          <cell r="E275">
            <v>732450249</v>
          </cell>
          <cell r="F275">
            <v>703692278</v>
          </cell>
          <cell r="G275">
            <v>763230265</v>
          </cell>
          <cell r="H275">
            <v>641955868</v>
          </cell>
          <cell r="I275">
            <v>270421549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4583039987</v>
          </cell>
        </row>
        <row r="276">
          <cell r="B276" t="str">
            <v>6515239 임차료-기타(일반사옥,건물,차량등)</v>
          </cell>
          <cell r="C276">
            <v>171714088</v>
          </cell>
          <cell r="D276">
            <v>645811106</v>
          </cell>
          <cell r="E276">
            <v>52532491</v>
          </cell>
          <cell r="F276">
            <v>44262341</v>
          </cell>
          <cell r="G276">
            <v>67792855</v>
          </cell>
          <cell r="H276">
            <v>219587055</v>
          </cell>
          <cell r="I276">
            <v>112977999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1314677935</v>
          </cell>
        </row>
        <row r="277">
          <cell r="B277" t="str">
            <v xml:space="preserve">   임차료(기술)</v>
          </cell>
          <cell r="C277">
            <v>3074532487</v>
          </cell>
          <cell r="D277">
            <v>4000611464</v>
          </cell>
          <cell r="E277">
            <v>3286290756</v>
          </cell>
          <cell r="F277">
            <v>3666227839</v>
          </cell>
          <cell r="G277">
            <v>3977431417</v>
          </cell>
          <cell r="H277">
            <v>2843837420</v>
          </cell>
          <cell r="I277">
            <v>2220382061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23069313444</v>
          </cell>
        </row>
        <row r="278">
          <cell r="B278" t="str">
            <v>6515303 수수료-법정(전파제외,기지국관련)</v>
          </cell>
          <cell r="C278">
            <v>94278280</v>
          </cell>
          <cell r="D278">
            <v>211180170</v>
          </cell>
          <cell r="E278">
            <v>239403480</v>
          </cell>
          <cell r="F278">
            <v>301629250</v>
          </cell>
          <cell r="G278">
            <v>425743560</v>
          </cell>
          <cell r="H278">
            <v>546170775</v>
          </cell>
          <cell r="I278">
            <v>279726098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2098131613</v>
          </cell>
        </row>
        <row r="279">
          <cell r="B279" t="str">
            <v>6515309 수수료-전파사용료</v>
          </cell>
          <cell r="C279">
            <v>3631834500</v>
          </cell>
          <cell r="D279">
            <v>3631834500</v>
          </cell>
          <cell r="E279">
            <v>2476014000</v>
          </cell>
          <cell r="F279">
            <v>596579250</v>
          </cell>
          <cell r="G279">
            <v>2607708000</v>
          </cell>
          <cell r="H279">
            <v>3274374667</v>
          </cell>
          <cell r="I279">
            <v>5581044380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21799389297</v>
          </cell>
        </row>
        <row r="280">
          <cell r="B280" t="str">
            <v>6515314 수수료-시설점용</v>
          </cell>
          <cell r="C280">
            <v>858146532</v>
          </cell>
          <cell r="D280">
            <v>331957192</v>
          </cell>
          <cell r="E280">
            <v>9995527</v>
          </cell>
          <cell r="F280">
            <v>0</v>
          </cell>
          <cell r="G280">
            <v>1969903031</v>
          </cell>
          <cell r="H280">
            <v>231880187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3401882469</v>
          </cell>
        </row>
        <row r="281">
          <cell r="B281" t="str">
            <v xml:space="preserve">   지급수수료(기술)</v>
          </cell>
          <cell r="C281">
            <v>4584259312</v>
          </cell>
          <cell r="D281">
            <v>4174971862</v>
          </cell>
          <cell r="E281">
            <v>2725413007</v>
          </cell>
          <cell r="F281">
            <v>898208500</v>
          </cell>
          <cell r="G281">
            <v>5003354591</v>
          </cell>
          <cell r="H281">
            <v>4052425629</v>
          </cell>
          <cell r="I281">
            <v>5860770478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27299403379</v>
          </cell>
        </row>
        <row r="282">
          <cell r="B282" t="str">
            <v>6516100 회선이용료-기지국</v>
          </cell>
          <cell r="C282">
            <v>12457760349</v>
          </cell>
          <cell r="D282">
            <v>13745990571</v>
          </cell>
          <cell r="E282">
            <v>14180071786</v>
          </cell>
          <cell r="F282">
            <v>14217536490</v>
          </cell>
          <cell r="G282">
            <v>20933570022</v>
          </cell>
          <cell r="H282">
            <v>24989202041</v>
          </cell>
          <cell r="I282">
            <v>17404227363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117928358622</v>
          </cell>
        </row>
        <row r="283">
          <cell r="B283" t="str">
            <v>6516102 회선이용료-교환국</v>
          </cell>
          <cell r="C283">
            <v>1761974253</v>
          </cell>
          <cell r="D283">
            <v>2003414991</v>
          </cell>
          <cell r="E283">
            <v>2014838343</v>
          </cell>
          <cell r="F283">
            <v>1994289567</v>
          </cell>
          <cell r="G283">
            <v>2536566643</v>
          </cell>
          <cell r="H283">
            <v>3621504930</v>
          </cell>
          <cell r="I283">
            <v>4096517944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18029106671</v>
          </cell>
        </row>
        <row r="284">
          <cell r="B284" t="str">
            <v>6516103 회선이용료-기타</v>
          </cell>
          <cell r="C284">
            <v>722157435</v>
          </cell>
          <cell r="D284">
            <v>854625877</v>
          </cell>
          <cell r="E284">
            <v>837393987</v>
          </cell>
          <cell r="F284">
            <v>759010576</v>
          </cell>
          <cell r="G284">
            <v>1956794748</v>
          </cell>
          <cell r="H284">
            <v>4143587652</v>
          </cell>
          <cell r="I284">
            <v>3324813309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12598383584</v>
          </cell>
        </row>
        <row r="285">
          <cell r="B285" t="str">
            <v xml:space="preserve">   회선이용료</v>
          </cell>
          <cell r="C285">
            <v>14941892037</v>
          </cell>
          <cell r="D285">
            <v>16604031439</v>
          </cell>
          <cell r="E285">
            <v>17032304116</v>
          </cell>
          <cell r="F285">
            <v>16970836633</v>
          </cell>
          <cell r="G285">
            <v>25426931413</v>
          </cell>
          <cell r="H285">
            <v>32754294623</v>
          </cell>
          <cell r="I285">
            <v>24825558616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148555848877</v>
          </cell>
        </row>
        <row r="286">
          <cell r="B286" t="str">
            <v>6516002 접속회선료</v>
          </cell>
          <cell r="C286">
            <v>-1814625376</v>
          </cell>
          <cell r="D286">
            <v>908878940</v>
          </cell>
          <cell r="E286">
            <v>907988543</v>
          </cell>
          <cell r="F286">
            <v>-12922432699</v>
          </cell>
          <cell r="G286">
            <v>933061332</v>
          </cell>
          <cell r="H286">
            <v>1065911583</v>
          </cell>
          <cell r="I286">
            <v>1064560640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-9856657037</v>
          </cell>
        </row>
        <row r="287">
          <cell r="B287" t="str">
            <v xml:space="preserve">   접속회선료</v>
          </cell>
          <cell r="C287">
            <v>-1814625376</v>
          </cell>
          <cell r="D287">
            <v>908878940</v>
          </cell>
          <cell r="E287">
            <v>907988543</v>
          </cell>
          <cell r="F287">
            <v>-12922432699</v>
          </cell>
          <cell r="G287">
            <v>933061332</v>
          </cell>
          <cell r="H287">
            <v>1065911583</v>
          </cell>
          <cell r="I287">
            <v>1064560640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-9856657037</v>
          </cell>
        </row>
        <row r="288">
          <cell r="B288" t="str">
            <v>6518201 수도광열전기료</v>
          </cell>
          <cell r="C288">
            <v>1553526494</v>
          </cell>
          <cell r="D288">
            <v>1455727031</v>
          </cell>
          <cell r="E288">
            <v>1531348029</v>
          </cell>
          <cell r="F288">
            <v>1726093168</v>
          </cell>
          <cell r="G288">
            <v>2353198902</v>
          </cell>
          <cell r="H288">
            <v>3416852807</v>
          </cell>
          <cell r="I288">
            <v>3156225672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15192972103</v>
          </cell>
        </row>
        <row r="289">
          <cell r="B289" t="str">
            <v>6518202 수도광열연료비</v>
          </cell>
          <cell r="C289">
            <v>1889800</v>
          </cell>
          <cell r="D289">
            <v>3414618</v>
          </cell>
          <cell r="E289">
            <v>986491</v>
          </cell>
          <cell r="F289">
            <v>907454</v>
          </cell>
          <cell r="G289">
            <v>0</v>
          </cell>
          <cell r="H289">
            <v>456140</v>
          </cell>
          <cell r="I289">
            <v>35000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7689503</v>
          </cell>
        </row>
        <row r="290">
          <cell r="B290" t="str">
            <v>6518203 수도광열가스료</v>
          </cell>
          <cell r="C290">
            <v>880520</v>
          </cell>
          <cell r="D290">
            <v>426950</v>
          </cell>
          <cell r="E290">
            <v>0</v>
          </cell>
          <cell r="F290">
            <v>0</v>
          </cell>
          <cell r="G290">
            <v>0</v>
          </cell>
          <cell r="H290">
            <v>1773458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3080928</v>
          </cell>
        </row>
        <row r="291">
          <cell r="B291" t="str">
            <v>6518204 수도광열수도료</v>
          </cell>
          <cell r="C291">
            <v>1824506</v>
          </cell>
          <cell r="D291">
            <v>447257</v>
          </cell>
          <cell r="E291">
            <v>668775</v>
          </cell>
          <cell r="F291">
            <v>919070</v>
          </cell>
          <cell r="G291">
            <v>258166</v>
          </cell>
          <cell r="H291">
            <v>337172</v>
          </cell>
          <cell r="I291">
            <v>586843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5041789</v>
          </cell>
        </row>
        <row r="292">
          <cell r="B292" t="str">
            <v>6518239 수도광열기타</v>
          </cell>
          <cell r="C292">
            <v>0</v>
          </cell>
          <cell r="D292">
            <v>24800</v>
          </cell>
          <cell r="E292">
            <v>0</v>
          </cell>
          <cell r="F292">
            <v>2466000</v>
          </cell>
          <cell r="G292">
            <v>14268000</v>
          </cell>
          <cell r="H292">
            <v>1630816</v>
          </cell>
          <cell r="I292">
            <v>1899530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20289146</v>
          </cell>
        </row>
        <row r="293">
          <cell r="B293" t="str">
            <v xml:space="preserve">   수도광열비(기술)</v>
          </cell>
          <cell r="C293">
            <v>1558121320</v>
          </cell>
          <cell r="D293">
            <v>1460040656</v>
          </cell>
          <cell r="E293">
            <v>1533003295</v>
          </cell>
          <cell r="F293">
            <v>1730385692</v>
          </cell>
          <cell r="G293">
            <v>2367725068</v>
          </cell>
          <cell r="H293">
            <v>3421050393</v>
          </cell>
          <cell r="I293">
            <v>3158747045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15229073469</v>
          </cell>
        </row>
        <row r="294">
          <cell r="B294" t="str">
            <v>6518401 수선유지건물</v>
          </cell>
          <cell r="C294">
            <v>3384000</v>
          </cell>
          <cell r="D294">
            <v>3138000</v>
          </cell>
          <cell r="E294">
            <v>5180000</v>
          </cell>
          <cell r="F294">
            <v>1208000</v>
          </cell>
          <cell r="G294">
            <v>25318182</v>
          </cell>
          <cell r="H294">
            <v>96607698</v>
          </cell>
          <cell r="I294">
            <v>6186000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141021880</v>
          </cell>
        </row>
        <row r="295">
          <cell r="B295" t="str">
            <v>6518402 수선유지건물부속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1475000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1475000</v>
          </cell>
        </row>
        <row r="296">
          <cell r="B296" t="str">
            <v>6518403 수선유지구축물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27238268</v>
          </cell>
          <cell r="I296">
            <v>36400000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63638268</v>
          </cell>
        </row>
        <row r="297">
          <cell r="B297" t="str">
            <v>6518404 수선유지기계장치</v>
          </cell>
          <cell r="C297">
            <v>2465501596</v>
          </cell>
          <cell r="D297">
            <v>1374065350</v>
          </cell>
          <cell r="E297">
            <v>1830453982</v>
          </cell>
          <cell r="F297">
            <v>1160111750</v>
          </cell>
          <cell r="G297">
            <v>2141999113</v>
          </cell>
          <cell r="H297">
            <v>3112320077</v>
          </cell>
          <cell r="I297">
            <v>1611228659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13695680527</v>
          </cell>
        </row>
        <row r="298">
          <cell r="B298" t="str">
            <v>6518405 수선유지기타유형자산</v>
          </cell>
          <cell r="C298">
            <v>73083000</v>
          </cell>
          <cell r="D298">
            <v>121397545</v>
          </cell>
          <cell r="E298">
            <v>8000</v>
          </cell>
          <cell r="F298">
            <v>14333000</v>
          </cell>
          <cell r="G298">
            <v>2570550</v>
          </cell>
          <cell r="H298">
            <v>-29032731</v>
          </cell>
          <cell r="I298">
            <v>34493917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216853281</v>
          </cell>
        </row>
        <row r="299">
          <cell r="B299" t="str">
            <v>6518406 수선유지전산장비</v>
          </cell>
          <cell r="C299">
            <v>86187781</v>
          </cell>
          <cell r="D299">
            <v>20243728</v>
          </cell>
          <cell r="E299">
            <v>97709200</v>
          </cell>
          <cell r="F299">
            <v>37234545</v>
          </cell>
          <cell r="G299">
            <v>39493091</v>
          </cell>
          <cell r="H299">
            <v>107368947</v>
          </cell>
          <cell r="I299">
            <v>72691400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460928692</v>
          </cell>
        </row>
        <row r="300">
          <cell r="B300" t="str">
            <v>7518401 수선유지건물</v>
          </cell>
          <cell r="C300">
            <v>14229071</v>
          </cell>
          <cell r="D300">
            <v>58246758</v>
          </cell>
          <cell r="E300">
            <v>65863313</v>
          </cell>
          <cell r="F300">
            <v>19210455</v>
          </cell>
          <cell r="G300">
            <v>65863975</v>
          </cell>
          <cell r="H300">
            <v>151311575</v>
          </cell>
          <cell r="I300">
            <v>122577508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497302655</v>
          </cell>
        </row>
        <row r="301">
          <cell r="B301" t="str">
            <v>7518402 수선유지건물부속</v>
          </cell>
          <cell r="C301">
            <v>200000</v>
          </cell>
          <cell r="D301">
            <v>5090909</v>
          </cell>
          <cell r="E301">
            <v>20000</v>
          </cell>
          <cell r="F301">
            <v>0</v>
          </cell>
          <cell r="G301">
            <v>7089000</v>
          </cell>
          <cell r="H301">
            <v>32529640</v>
          </cell>
          <cell r="I301">
            <v>618000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45547549</v>
          </cell>
        </row>
        <row r="302">
          <cell r="B302" t="str">
            <v>7518405 수선유지기타유형자산</v>
          </cell>
          <cell r="C302">
            <v>25914322</v>
          </cell>
          <cell r="D302">
            <v>10274094</v>
          </cell>
          <cell r="E302">
            <v>47880945</v>
          </cell>
          <cell r="F302">
            <v>2653993</v>
          </cell>
          <cell r="G302">
            <v>10964774</v>
          </cell>
          <cell r="H302">
            <v>23875344</v>
          </cell>
          <cell r="I302">
            <v>29187918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150751390</v>
          </cell>
        </row>
        <row r="303">
          <cell r="B303" t="str">
            <v>7518406 수선유지전산장비</v>
          </cell>
          <cell r="C303">
            <v>172926878</v>
          </cell>
          <cell r="D303">
            <v>70854515</v>
          </cell>
          <cell r="E303">
            <v>337089202</v>
          </cell>
          <cell r="F303">
            <v>912622098</v>
          </cell>
          <cell r="G303">
            <v>517579448</v>
          </cell>
          <cell r="H303">
            <v>837902346</v>
          </cell>
          <cell r="I303">
            <v>1145850871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3994825358</v>
          </cell>
        </row>
        <row r="304">
          <cell r="B304" t="str">
            <v xml:space="preserve">   수선비</v>
          </cell>
          <cell r="C304">
            <v>2841426648</v>
          </cell>
          <cell r="D304">
            <v>1663310899</v>
          </cell>
          <cell r="E304">
            <v>2384204642</v>
          </cell>
          <cell r="F304">
            <v>2147373841</v>
          </cell>
          <cell r="G304">
            <v>2810878133</v>
          </cell>
          <cell r="H304">
            <v>4360121164</v>
          </cell>
          <cell r="I304">
            <v>3060709273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19268024600</v>
          </cell>
        </row>
        <row r="305">
          <cell r="B305" t="str">
            <v xml:space="preserve">  3.시설유지비</v>
          </cell>
          <cell r="C305">
            <v>25185606428</v>
          </cell>
          <cell r="D305">
            <v>28811845260</v>
          </cell>
          <cell r="E305">
            <v>27869204359</v>
          </cell>
          <cell r="F305">
            <v>12490599806</v>
          </cell>
          <cell r="G305">
            <v>40519381954</v>
          </cell>
          <cell r="H305">
            <v>48497640812</v>
          </cell>
          <cell r="I305">
            <v>40190728113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223565006732</v>
          </cell>
        </row>
        <row r="306">
          <cell r="B306" t="str">
            <v>7515202 임차료-KT임차료</v>
          </cell>
          <cell r="C306">
            <v>0</v>
          </cell>
          <cell r="D306">
            <v>1800000</v>
          </cell>
          <cell r="E306">
            <v>0</v>
          </cell>
          <cell r="F306">
            <v>99000</v>
          </cell>
          <cell r="G306">
            <v>4339280</v>
          </cell>
          <cell r="H306">
            <v>3507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6241787</v>
          </cell>
        </row>
        <row r="307">
          <cell r="B307" t="str">
            <v>7515231 임차료-사옥,영업소,고객센터등</v>
          </cell>
          <cell r="C307">
            <v>206100714</v>
          </cell>
          <cell r="D307">
            <v>212297776</v>
          </cell>
          <cell r="E307">
            <v>396229156</v>
          </cell>
          <cell r="F307">
            <v>259477418</v>
          </cell>
          <cell r="G307">
            <v>407294548</v>
          </cell>
          <cell r="H307">
            <v>541342221</v>
          </cell>
          <cell r="I307">
            <v>444988935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2467730768</v>
          </cell>
        </row>
        <row r="308">
          <cell r="B308" t="str">
            <v>7515232 임차료-전략매장</v>
          </cell>
          <cell r="C308">
            <v>29445890</v>
          </cell>
          <cell r="D308">
            <v>84758530</v>
          </cell>
          <cell r="E308">
            <v>51272330</v>
          </cell>
          <cell r="F308">
            <v>41800000</v>
          </cell>
          <cell r="G308">
            <v>37724000</v>
          </cell>
          <cell r="H308">
            <v>69587865</v>
          </cell>
          <cell r="I308">
            <v>43666950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358255565</v>
          </cell>
        </row>
        <row r="309">
          <cell r="B309" t="str">
            <v>7515239 임차료-기타(사옥,건물,차량등)</v>
          </cell>
          <cell r="C309">
            <v>197810783</v>
          </cell>
          <cell r="D309">
            <v>174033949</v>
          </cell>
          <cell r="E309">
            <v>152748198</v>
          </cell>
          <cell r="F309">
            <v>208280577</v>
          </cell>
          <cell r="G309">
            <v>609314396</v>
          </cell>
          <cell r="H309">
            <v>702346211</v>
          </cell>
          <cell r="I309">
            <v>771168936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2815703050</v>
          </cell>
        </row>
        <row r="310">
          <cell r="B310" t="str">
            <v xml:space="preserve">   임차료(일반)</v>
          </cell>
          <cell r="C310">
            <v>433357387</v>
          </cell>
          <cell r="D310">
            <v>472890255</v>
          </cell>
          <cell r="E310">
            <v>600249684</v>
          </cell>
          <cell r="F310">
            <v>509656995</v>
          </cell>
          <cell r="G310">
            <v>1058672224</v>
          </cell>
          <cell r="H310">
            <v>1313279804</v>
          </cell>
          <cell r="I310">
            <v>1259824821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5647931170</v>
          </cell>
        </row>
        <row r="311">
          <cell r="B311" t="str">
            <v>6515301 수수료-서비스이용료</v>
          </cell>
          <cell r="C311">
            <v>0</v>
          </cell>
          <cell r="D311">
            <v>0</v>
          </cell>
          <cell r="E311">
            <v>0</v>
          </cell>
          <cell r="F311">
            <v>37300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37300</v>
          </cell>
        </row>
        <row r="312">
          <cell r="B312" t="str">
            <v>6515302 수수료-전문가자문료</v>
          </cell>
          <cell r="C312">
            <v>10106600</v>
          </cell>
          <cell r="D312">
            <v>356800</v>
          </cell>
          <cell r="E312">
            <v>2225190</v>
          </cell>
          <cell r="F312">
            <v>3850080</v>
          </cell>
          <cell r="G312">
            <v>2427415</v>
          </cell>
          <cell r="H312">
            <v>1743592</v>
          </cell>
          <cell r="I312">
            <v>4401416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25111093</v>
          </cell>
        </row>
        <row r="313">
          <cell r="B313" t="str">
            <v>6515307 수수료-외부용역</v>
          </cell>
          <cell r="C313">
            <v>298890139</v>
          </cell>
          <cell r="D313">
            <v>51418532</v>
          </cell>
          <cell r="E313">
            <v>266809476</v>
          </cell>
          <cell r="F313">
            <v>2332062458</v>
          </cell>
          <cell r="G313">
            <v>2298456617</v>
          </cell>
          <cell r="H313">
            <v>7374376317</v>
          </cell>
          <cell r="I313">
            <v>4222072032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16844085571</v>
          </cell>
        </row>
        <row r="314">
          <cell r="B314" t="str">
            <v>6515311 수수료-금융거래</v>
          </cell>
          <cell r="C314">
            <v>741660</v>
          </cell>
          <cell r="D314">
            <v>641750</v>
          </cell>
          <cell r="E314">
            <v>649150</v>
          </cell>
          <cell r="F314">
            <v>592900</v>
          </cell>
          <cell r="G314">
            <v>827600</v>
          </cell>
          <cell r="H314">
            <v>931750</v>
          </cell>
          <cell r="I314">
            <v>1143900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5528710</v>
          </cell>
        </row>
        <row r="315">
          <cell r="B315" t="str">
            <v>6515320 재판매회수대행료(국제)</v>
          </cell>
          <cell r="C315">
            <v>0</v>
          </cell>
          <cell r="D315">
            <v>0</v>
          </cell>
          <cell r="E315">
            <v>9536890</v>
          </cell>
          <cell r="F315">
            <v>2301149</v>
          </cell>
          <cell r="G315">
            <v>2919709</v>
          </cell>
          <cell r="H315">
            <v>3186645</v>
          </cell>
          <cell r="I315">
            <v>5934300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23878693</v>
          </cell>
        </row>
        <row r="316">
          <cell r="B316" t="str">
            <v>6515321 재판매회수대행료(정보)</v>
          </cell>
          <cell r="C316">
            <v>0</v>
          </cell>
          <cell r="D316">
            <v>0</v>
          </cell>
          <cell r="E316">
            <v>13121465</v>
          </cell>
          <cell r="F316">
            <v>6012701</v>
          </cell>
          <cell r="G316">
            <v>3673409</v>
          </cell>
          <cell r="H316">
            <v>4349927</v>
          </cell>
          <cell r="I316">
            <v>6301719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33459221</v>
          </cell>
        </row>
        <row r="317">
          <cell r="B317" t="str">
            <v>6515339 수수료-기타</v>
          </cell>
          <cell r="C317">
            <v>269013070</v>
          </cell>
          <cell r="D317">
            <v>172471441</v>
          </cell>
          <cell r="E317">
            <v>274002467</v>
          </cell>
          <cell r="F317">
            <v>229410601</v>
          </cell>
          <cell r="G317">
            <v>1583940919</v>
          </cell>
          <cell r="H317">
            <v>-1660577049</v>
          </cell>
          <cell r="I317">
            <v>578546936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1446808385</v>
          </cell>
        </row>
        <row r="318">
          <cell r="B318" t="str">
            <v>7515301 수수료-서비스이용료</v>
          </cell>
          <cell r="C318">
            <v>455933302</v>
          </cell>
          <cell r="D318">
            <v>98658894</v>
          </cell>
          <cell r="E318">
            <v>129065095</v>
          </cell>
          <cell r="F318">
            <v>189039977</v>
          </cell>
          <cell r="G318">
            <v>174551327</v>
          </cell>
          <cell r="H318">
            <v>254413318</v>
          </cell>
          <cell r="I318">
            <v>235951940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1537613853</v>
          </cell>
        </row>
        <row r="319">
          <cell r="B319" t="str">
            <v>7515302 수수료-전문가자문료</v>
          </cell>
          <cell r="C319">
            <v>25568850</v>
          </cell>
          <cell r="D319">
            <v>140962322</v>
          </cell>
          <cell r="E319">
            <v>63946484</v>
          </cell>
          <cell r="F319">
            <v>40635055</v>
          </cell>
          <cell r="G319">
            <v>181902770</v>
          </cell>
          <cell r="H319">
            <v>146531943</v>
          </cell>
          <cell r="I319">
            <v>42472599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642020023</v>
          </cell>
        </row>
        <row r="320">
          <cell r="B320" t="str">
            <v>7515303 수수료-법정수수료</v>
          </cell>
          <cell r="C320">
            <v>1170000</v>
          </cell>
          <cell r="D320">
            <v>185818</v>
          </cell>
          <cell r="E320">
            <v>4890718</v>
          </cell>
          <cell r="F320">
            <v>922450</v>
          </cell>
          <cell r="G320">
            <v>1176700</v>
          </cell>
          <cell r="H320">
            <v>4134699</v>
          </cell>
          <cell r="I320">
            <v>796600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13276985</v>
          </cell>
        </row>
        <row r="321">
          <cell r="B321" t="str">
            <v>7515305 이체수수료</v>
          </cell>
          <cell r="C321">
            <v>884230664</v>
          </cell>
          <cell r="D321">
            <v>886673136</v>
          </cell>
          <cell r="E321">
            <v>1057016345</v>
          </cell>
          <cell r="F321">
            <v>1065828902</v>
          </cell>
          <cell r="G321">
            <v>1674929987</v>
          </cell>
          <cell r="H321">
            <v>1766263902</v>
          </cell>
          <cell r="I321">
            <v>1942893292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9277836228</v>
          </cell>
        </row>
        <row r="322">
          <cell r="B322" t="str">
            <v>7515307 수수료-외부용역</v>
          </cell>
          <cell r="C322">
            <v>1899369928</v>
          </cell>
          <cell r="D322">
            <v>934013942</v>
          </cell>
          <cell r="E322">
            <v>2642368596</v>
          </cell>
          <cell r="F322">
            <v>1566715066</v>
          </cell>
          <cell r="G322">
            <v>1143509446</v>
          </cell>
          <cell r="H322">
            <v>2659287728</v>
          </cell>
          <cell r="I322">
            <v>2156962993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13002227699</v>
          </cell>
        </row>
        <row r="323">
          <cell r="B323" t="str">
            <v>7515311 수수료-금융거래</v>
          </cell>
          <cell r="C323">
            <v>90639003</v>
          </cell>
          <cell r="D323">
            <v>48142917</v>
          </cell>
          <cell r="E323">
            <v>376158104</v>
          </cell>
          <cell r="F323">
            <v>71559877</v>
          </cell>
          <cell r="G323">
            <v>83708608</v>
          </cell>
          <cell r="H323">
            <v>109317414</v>
          </cell>
          <cell r="I323">
            <v>109794007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889319930</v>
          </cell>
        </row>
        <row r="324">
          <cell r="B324" t="str">
            <v>7515339 수수료-기타</v>
          </cell>
          <cell r="C324">
            <v>15675773</v>
          </cell>
          <cell r="D324">
            <v>78782483</v>
          </cell>
          <cell r="E324">
            <v>32461100</v>
          </cell>
          <cell r="F324">
            <v>42207995</v>
          </cell>
          <cell r="G324">
            <v>841484051</v>
          </cell>
          <cell r="H324">
            <v>2012580712</v>
          </cell>
          <cell r="I324">
            <v>570457204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3593649318</v>
          </cell>
        </row>
        <row r="325">
          <cell r="B325" t="str">
            <v>7518201 수도광열전기료</v>
          </cell>
          <cell r="C325">
            <v>40229322</v>
          </cell>
          <cell r="D325">
            <v>43884774</v>
          </cell>
          <cell r="E325">
            <v>68614801</v>
          </cell>
          <cell r="F325">
            <v>70614285</v>
          </cell>
          <cell r="G325">
            <v>126696066</v>
          </cell>
          <cell r="H325">
            <v>144628651</v>
          </cell>
          <cell r="I325">
            <v>145772052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640439951</v>
          </cell>
        </row>
        <row r="326">
          <cell r="B326" t="str">
            <v>7518202 수도광열연료비</v>
          </cell>
          <cell r="C326">
            <v>4982632</v>
          </cell>
          <cell r="D326">
            <v>7150784</v>
          </cell>
          <cell r="E326">
            <v>4086546</v>
          </cell>
          <cell r="F326">
            <v>1059111</v>
          </cell>
          <cell r="G326">
            <v>353890</v>
          </cell>
          <cell r="H326">
            <v>788960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18421923</v>
          </cell>
        </row>
        <row r="327">
          <cell r="B327" t="str">
            <v>7518203 수도광열가스료</v>
          </cell>
          <cell r="C327">
            <v>10100856</v>
          </cell>
          <cell r="D327">
            <v>12091516</v>
          </cell>
          <cell r="E327">
            <v>19331430</v>
          </cell>
          <cell r="F327">
            <v>12816084</v>
          </cell>
          <cell r="G327">
            <v>6518376</v>
          </cell>
          <cell r="H327">
            <v>12964885</v>
          </cell>
          <cell r="I327">
            <v>15117894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88941041</v>
          </cell>
        </row>
        <row r="328">
          <cell r="B328" t="str">
            <v>7518204 수도광열수도료</v>
          </cell>
          <cell r="C328">
            <v>4207326</v>
          </cell>
          <cell r="D328">
            <v>2754122</v>
          </cell>
          <cell r="E328">
            <v>3639041</v>
          </cell>
          <cell r="F328">
            <v>7502340</v>
          </cell>
          <cell r="G328">
            <v>3758551</v>
          </cell>
          <cell r="H328">
            <v>7356610</v>
          </cell>
          <cell r="I328">
            <v>8737536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37955526</v>
          </cell>
        </row>
        <row r="329">
          <cell r="B329" t="str">
            <v>7518239 수도광열기타</v>
          </cell>
          <cell r="C329">
            <v>662563</v>
          </cell>
          <cell r="D329">
            <v>62060</v>
          </cell>
          <cell r="E329">
            <v>112100</v>
          </cell>
          <cell r="F329">
            <v>0</v>
          </cell>
          <cell r="G329">
            <v>11050707</v>
          </cell>
          <cell r="H329">
            <v>26873633</v>
          </cell>
          <cell r="I329">
            <v>11242913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50003976</v>
          </cell>
        </row>
        <row r="330">
          <cell r="B330" t="str">
            <v xml:space="preserve">   지급수수료</v>
          </cell>
          <cell r="C330">
            <v>4011521688</v>
          </cell>
          <cell r="D330">
            <v>2478251291</v>
          </cell>
          <cell r="E330">
            <v>4968034998</v>
          </cell>
          <cell r="F330">
            <v>5643168331</v>
          </cell>
          <cell r="G330">
            <v>8141886148</v>
          </cell>
          <cell r="H330">
            <v>12869153637</v>
          </cell>
          <cell r="I330">
            <v>10058599333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48170615426</v>
          </cell>
        </row>
        <row r="331">
          <cell r="B331" t="str">
            <v>6515501 세금과공과인지세</v>
          </cell>
          <cell r="C331">
            <v>8632500</v>
          </cell>
          <cell r="D331">
            <v>13100</v>
          </cell>
          <cell r="E331">
            <v>0</v>
          </cell>
          <cell r="F331">
            <v>263800</v>
          </cell>
          <cell r="G331">
            <v>479100</v>
          </cell>
          <cell r="H331">
            <v>161900</v>
          </cell>
          <cell r="I331">
            <v>404250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9954650</v>
          </cell>
        </row>
        <row r="332">
          <cell r="B332" t="str">
            <v>6515506 세금과공과면허세</v>
          </cell>
          <cell r="C332">
            <v>89133000</v>
          </cell>
          <cell r="D332">
            <v>8570440</v>
          </cell>
          <cell r="E332">
            <v>6170500</v>
          </cell>
          <cell r="F332">
            <v>7949440</v>
          </cell>
          <cell r="G332">
            <v>12848800</v>
          </cell>
          <cell r="H332">
            <v>49556770</v>
          </cell>
          <cell r="I332">
            <v>14578340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188807290</v>
          </cell>
        </row>
        <row r="333">
          <cell r="B333" t="str">
            <v>6515507 세금과공과주민세</v>
          </cell>
          <cell r="C333">
            <v>13851190</v>
          </cell>
          <cell r="D333">
            <v>1939000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15790190</v>
          </cell>
        </row>
        <row r="334">
          <cell r="B334" t="str">
            <v>6515508 세금과공과재산세</v>
          </cell>
          <cell r="C334">
            <v>0</v>
          </cell>
          <cell r="D334">
            <v>34320</v>
          </cell>
          <cell r="E334">
            <v>39530</v>
          </cell>
          <cell r="F334">
            <v>0</v>
          </cell>
          <cell r="G334">
            <v>0</v>
          </cell>
          <cell r="H334">
            <v>79161830</v>
          </cell>
          <cell r="I334">
            <v>723890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79959570</v>
          </cell>
        </row>
        <row r="335">
          <cell r="B335" t="str">
            <v>6515509 세금과공과자동차세</v>
          </cell>
          <cell r="C335">
            <v>0</v>
          </cell>
          <cell r="D335">
            <v>0</v>
          </cell>
          <cell r="E335">
            <v>1130080</v>
          </cell>
          <cell r="F335">
            <v>0</v>
          </cell>
          <cell r="G335">
            <v>0</v>
          </cell>
          <cell r="H335">
            <v>18948320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20078400</v>
          </cell>
        </row>
        <row r="336">
          <cell r="B336" t="str">
            <v>6515510 세금과공과종합토지</v>
          </cell>
          <cell r="C336">
            <v>21970</v>
          </cell>
          <cell r="D336">
            <v>9990</v>
          </cell>
          <cell r="E336">
            <v>0</v>
          </cell>
          <cell r="F336">
            <v>0</v>
          </cell>
          <cell r="G336">
            <v>43120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75080</v>
          </cell>
        </row>
        <row r="337">
          <cell r="B337" t="str">
            <v>6515511 세금과공과농특세</v>
          </cell>
          <cell r="C337">
            <v>-15930</v>
          </cell>
          <cell r="D337">
            <v>1390</v>
          </cell>
          <cell r="E337">
            <v>0</v>
          </cell>
          <cell r="F337">
            <v>0</v>
          </cell>
          <cell r="G337">
            <v>0</v>
          </cell>
          <cell r="H337">
            <v>156160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141620</v>
          </cell>
        </row>
        <row r="338">
          <cell r="B338" t="str">
            <v>6515512 세금과공과교육세</v>
          </cell>
          <cell r="C338">
            <v>2440960</v>
          </cell>
          <cell r="D338">
            <v>210800</v>
          </cell>
          <cell r="E338">
            <v>24460</v>
          </cell>
          <cell r="F338">
            <v>230200</v>
          </cell>
          <cell r="G338">
            <v>1874270</v>
          </cell>
          <cell r="H338">
            <v>1377750</v>
          </cell>
          <cell r="I338">
            <v>6560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6165000</v>
          </cell>
        </row>
        <row r="339">
          <cell r="B339" t="str">
            <v>6515513 세금과공과사업소세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8224824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8224824</v>
          </cell>
        </row>
        <row r="340">
          <cell r="B340" t="str">
            <v>6515514 세금과공과제공과금</v>
          </cell>
          <cell r="C340">
            <v>0</v>
          </cell>
          <cell r="D340">
            <v>0</v>
          </cell>
          <cell r="E340">
            <v>450040</v>
          </cell>
          <cell r="F340">
            <v>159650</v>
          </cell>
          <cell r="G340">
            <v>0</v>
          </cell>
          <cell r="H340">
            <v>8750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618440</v>
          </cell>
        </row>
        <row r="341">
          <cell r="B341" t="str">
            <v>6515516 세금과공과협회비</v>
          </cell>
          <cell r="C341">
            <v>0</v>
          </cell>
          <cell r="D341">
            <v>400000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400000</v>
          </cell>
        </row>
        <row r="342">
          <cell r="B342" t="str">
            <v>6515518 세금교통유발부담</v>
          </cell>
          <cell r="C342">
            <v>84240</v>
          </cell>
          <cell r="D342">
            <v>0</v>
          </cell>
          <cell r="E342">
            <v>273860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358100</v>
          </cell>
        </row>
        <row r="343">
          <cell r="B343" t="str">
            <v>6515519 세금과공과벌과금</v>
          </cell>
          <cell r="C343">
            <v>280000</v>
          </cell>
          <cell r="D343">
            <v>1220000</v>
          </cell>
          <cell r="E343">
            <v>410000</v>
          </cell>
          <cell r="F343">
            <v>300000</v>
          </cell>
          <cell r="G343">
            <v>250000</v>
          </cell>
          <cell r="H343">
            <v>463500</v>
          </cell>
          <cell r="I343">
            <v>1890000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4813500</v>
          </cell>
        </row>
        <row r="344">
          <cell r="B344" t="str">
            <v>6515520 세금과공과가산세</v>
          </cell>
          <cell r="C344">
            <v>2000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2000</v>
          </cell>
        </row>
        <row r="345">
          <cell r="B345" t="str">
            <v>6515539 세금과공과기타</v>
          </cell>
          <cell r="C345">
            <v>50450</v>
          </cell>
          <cell r="D345">
            <v>7949700</v>
          </cell>
          <cell r="E345">
            <v>7750080</v>
          </cell>
          <cell r="F345">
            <v>1300990</v>
          </cell>
          <cell r="G345">
            <v>5994800</v>
          </cell>
          <cell r="H345">
            <v>22624190</v>
          </cell>
          <cell r="I345">
            <v>2601590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48271800</v>
          </cell>
        </row>
        <row r="346">
          <cell r="B346" t="str">
            <v>7515501 세금과공과인지세</v>
          </cell>
          <cell r="C346">
            <v>0</v>
          </cell>
          <cell r="D346">
            <v>0</v>
          </cell>
          <cell r="E346">
            <v>10000</v>
          </cell>
          <cell r="F346">
            <v>3000</v>
          </cell>
          <cell r="G346">
            <v>111156500</v>
          </cell>
          <cell r="H346">
            <v>4703600</v>
          </cell>
          <cell r="I346">
            <v>357000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116230100</v>
          </cell>
        </row>
        <row r="347">
          <cell r="B347" t="str">
            <v>7515506 세금과공과면허세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72000</v>
          </cell>
          <cell r="H347">
            <v>27000</v>
          </cell>
          <cell r="I347">
            <v>108000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207000</v>
          </cell>
        </row>
        <row r="348">
          <cell r="B348" t="str">
            <v>7515507 세금과공과주민세</v>
          </cell>
          <cell r="C348">
            <v>0</v>
          </cell>
          <cell r="D348">
            <v>0</v>
          </cell>
          <cell r="E348">
            <v>262500</v>
          </cell>
          <cell r="F348">
            <v>0</v>
          </cell>
          <cell r="G348">
            <v>0</v>
          </cell>
          <cell r="H348">
            <v>220000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482500</v>
          </cell>
        </row>
        <row r="349">
          <cell r="B349" t="str">
            <v>7515508 세금과공과재산세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182018510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182018510</v>
          </cell>
        </row>
        <row r="350">
          <cell r="B350" t="str">
            <v>7515509 세금과공과자동차세</v>
          </cell>
          <cell r="C350">
            <v>1120500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16068800</v>
          </cell>
          <cell r="I350">
            <v>854920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18044220</v>
          </cell>
        </row>
        <row r="351">
          <cell r="B351" t="str">
            <v>7515512 세금과공과교육세</v>
          </cell>
          <cell r="C351">
            <v>222350</v>
          </cell>
          <cell r="D351">
            <v>5768000</v>
          </cell>
          <cell r="E351">
            <v>503620</v>
          </cell>
          <cell r="F351">
            <v>4384190</v>
          </cell>
          <cell r="G351">
            <v>2505550</v>
          </cell>
          <cell r="H351">
            <v>20031910</v>
          </cell>
          <cell r="I351">
            <v>1635360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35050980</v>
          </cell>
        </row>
        <row r="352">
          <cell r="B352" t="str">
            <v>7515513 세금과공과사업소세</v>
          </cell>
          <cell r="C352">
            <v>16685920</v>
          </cell>
          <cell r="D352">
            <v>29540630</v>
          </cell>
          <cell r="E352">
            <v>12906010</v>
          </cell>
          <cell r="F352">
            <v>26408590</v>
          </cell>
          <cell r="G352">
            <v>16269930</v>
          </cell>
          <cell r="H352">
            <v>39330760</v>
          </cell>
          <cell r="I352">
            <v>55396000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196537840</v>
          </cell>
        </row>
        <row r="353">
          <cell r="B353" t="str">
            <v>7515514 세금과공과제공과금</v>
          </cell>
          <cell r="C353">
            <v>0</v>
          </cell>
          <cell r="D353">
            <v>0</v>
          </cell>
          <cell r="E353">
            <v>59960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59960</v>
          </cell>
        </row>
        <row r="354">
          <cell r="B354" t="str">
            <v>7515515 세금과공과상공회의</v>
          </cell>
          <cell r="C354">
            <v>0</v>
          </cell>
          <cell r="D354">
            <v>0</v>
          </cell>
          <cell r="E354">
            <v>0</v>
          </cell>
          <cell r="F354">
            <v>4580190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4580190</v>
          </cell>
        </row>
        <row r="355">
          <cell r="B355" t="str">
            <v>7515516 세금과공과협회비</v>
          </cell>
          <cell r="C355">
            <v>0</v>
          </cell>
          <cell r="D355">
            <v>100000</v>
          </cell>
          <cell r="E355">
            <v>108752000</v>
          </cell>
          <cell r="F355">
            <v>55790000</v>
          </cell>
          <cell r="G355">
            <v>100000</v>
          </cell>
          <cell r="H355">
            <v>870000</v>
          </cell>
          <cell r="I355">
            <v>125968000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291580000</v>
          </cell>
        </row>
        <row r="356">
          <cell r="B356" t="str">
            <v>7515517 세금장애인미고용</v>
          </cell>
          <cell r="C356">
            <v>0</v>
          </cell>
          <cell r="D356">
            <v>0</v>
          </cell>
          <cell r="E356">
            <v>12842000</v>
          </cell>
          <cell r="F356">
            <v>0</v>
          </cell>
          <cell r="G356">
            <v>12839000</v>
          </cell>
          <cell r="H356">
            <v>0</v>
          </cell>
          <cell r="I356">
            <v>12839000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38520000</v>
          </cell>
        </row>
        <row r="357">
          <cell r="B357" t="str">
            <v>7515519 세금과공과벌과금</v>
          </cell>
          <cell r="C357">
            <v>40000</v>
          </cell>
          <cell r="D357">
            <v>1010040000</v>
          </cell>
          <cell r="E357">
            <v>110000</v>
          </cell>
          <cell r="F357">
            <v>0</v>
          </cell>
          <cell r="G357">
            <v>197120000</v>
          </cell>
          <cell r="H357">
            <v>1004080000</v>
          </cell>
          <cell r="I357">
            <v>2180405000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4391795000</v>
          </cell>
        </row>
        <row r="358">
          <cell r="B358" t="str">
            <v>7515520 세금과공과가산세</v>
          </cell>
          <cell r="C358">
            <v>1114584</v>
          </cell>
          <cell r="D358">
            <v>3146217</v>
          </cell>
          <cell r="E358">
            <v>0</v>
          </cell>
          <cell r="F358">
            <v>32580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4293381</v>
          </cell>
        </row>
        <row r="359">
          <cell r="B359" t="str">
            <v>7515539 세금과공과기타</v>
          </cell>
          <cell r="C359">
            <v>1733701227</v>
          </cell>
          <cell r="D359">
            <v>1784996667</v>
          </cell>
          <cell r="E359">
            <v>1741552996</v>
          </cell>
          <cell r="F359">
            <v>1724508831</v>
          </cell>
          <cell r="G359">
            <v>1736892347</v>
          </cell>
          <cell r="H359">
            <v>1869485016</v>
          </cell>
          <cell r="I359">
            <v>1731692946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12322830030</v>
          </cell>
        </row>
        <row r="360">
          <cell r="B360" t="str">
            <v xml:space="preserve">   세금과공과</v>
          </cell>
          <cell r="C360">
            <v>1867364961</v>
          </cell>
          <cell r="D360">
            <v>2853940254</v>
          </cell>
          <cell r="E360">
            <v>1893247636</v>
          </cell>
          <cell r="F360">
            <v>1825911461</v>
          </cell>
          <cell r="G360">
            <v>2098445417</v>
          </cell>
          <cell r="H360">
            <v>3309294766</v>
          </cell>
          <cell r="I360">
            <v>4137685680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17985890175</v>
          </cell>
        </row>
        <row r="361">
          <cell r="B361" t="str">
            <v>6515801 운반보관비(단말기관련제외)</v>
          </cell>
          <cell r="C361">
            <v>633000</v>
          </cell>
          <cell r="D361">
            <v>178000</v>
          </cell>
          <cell r="E361">
            <v>1157300</v>
          </cell>
          <cell r="F361">
            <v>57500</v>
          </cell>
          <cell r="G361">
            <v>159000</v>
          </cell>
          <cell r="H361">
            <v>5596155</v>
          </cell>
          <cell r="I361">
            <v>339273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8120228</v>
          </cell>
        </row>
        <row r="362">
          <cell r="B362" t="str">
            <v>6515803 운반보관비(시설자재물류비)</v>
          </cell>
          <cell r="C362">
            <v>75000</v>
          </cell>
          <cell r="D362">
            <v>1222000</v>
          </cell>
          <cell r="E362">
            <v>27819387</v>
          </cell>
          <cell r="F362">
            <v>855000</v>
          </cell>
          <cell r="G362">
            <v>1587500</v>
          </cell>
          <cell r="H362">
            <v>5842136</v>
          </cell>
          <cell r="I362">
            <v>1590000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38991023</v>
          </cell>
        </row>
        <row r="363">
          <cell r="B363" t="str">
            <v>7515801 운반보관비(단말기관련제외)</v>
          </cell>
          <cell r="C363">
            <v>24468707</v>
          </cell>
          <cell r="D363">
            <v>91458678</v>
          </cell>
          <cell r="E363">
            <v>32602186</v>
          </cell>
          <cell r="F363">
            <v>17426002</v>
          </cell>
          <cell r="G363">
            <v>19780727</v>
          </cell>
          <cell r="H363">
            <v>27388115</v>
          </cell>
          <cell r="I363">
            <v>30473003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243597418</v>
          </cell>
        </row>
        <row r="364">
          <cell r="B364" t="str">
            <v xml:space="preserve">   운임</v>
          </cell>
          <cell r="C364">
            <v>25176707</v>
          </cell>
          <cell r="D364">
            <v>92858678</v>
          </cell>
          <cell r="E364">
            <v>61578873</v>
          </cell>
          <cell r="F364">
            <v>18338502</v>
          </cell>
          <cell r="G364">
            <v>21527227</v>
          </cell>
          <cell r="H364">
            <v>38826406</v>
          </cell>
          <cell r="I364">
            <v>32402276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290708669</v>
          </cell>
        </row>
        <row r="365">
          <cell r="B365" t="str">
            <v>6515905 보험보증보험료</v>
          </cell>
          <cell r="C365">
            <v>58636</v>
          </cell>
          <cell r="D365">
            <v>109188</v>
          </cell>
          <cell r="E365">
            <v>4636</v>
          </cell>
          <cell r="F365">
            <v>424017</v>
          </cell>
          <cell r="G365">
            <v>2543018</v>
          </cell>
          <cell r="H365">
            <v>209568</v>
          </cell>
          <cell r="I365">
            <v>474375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3823438</v>
          </cell>
        </row>
        <row r="366">
          <cell r="B366" t="str">
            <v>6515908 보험화재보험료</v>
          </cell>
          <cell r="C366">
            <v>1410</v>
          </cell>
          <cell r="D366">
            <v>1273</v>
          </cell>
          <cell r="E366">
            <v>546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3229</v>
          </cell>
        </row>
        <row r="367">
          <cell r="B367" t="str">
            <v>6515939 보험료기타</v>
          </cell>
          <cell r="C367">
            <v>0</v>
          </cell>
          <cell r="D367">
            <v>0</v>
          </cell>
          <cell r="E367">
            <v>687000</v>
          </cell>
          <cell r="F367">
            <v>53100</v>
          </cell>
          <cell r="G367">
            <v>50260</v>
          </cell>
          <cell r="H367">
            <v>584770</v>
          </cell>
          <cell r="I367">
            <v>380160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1755290</v>
          </cell>
        </row>
        <row r="368">
          <cell r="B368" t="str">
            <v>7515905 보험보증보험료</v>
          </cell>
          <cell r="C368">
            <v>28256557</v>
          </cell>
          <cell r="D368">
            <v>72326579</v>
          </cell>
          <cell r="E368">
            <v>21248684</v>
          </cell>
          <cell r="F368">
            <v>107577667</v>
          </cell>
          <cell r="G368">
            <v>401281543</v>
          </cell>
          <cell r="H368">
            <v>263022827</v>
          </cell>
          <cell r="I368">
            <v>241379516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1135093373</v>
          </cell>
        </row>
        <row r="369">
          <cell r="B369" t="str">
            <v>7515908 보험화재보험료</v>
          </cell>
          <cell r="C369">
            <v>1022407</v>
          </cell>
          <cell r="D369">
            <v>3959765</v>
          </cell>
          <cell r="E369">
            <v>1022407</v>
          </cell>
          <cell r="F369">
            <v>989426</v>
          </cell>
          <cell r="G369">
            <v>4481407</v>
          </cell>
          <cell r="H369">
            <v>7310500</v>
          </cell>
          <cell r="I369">
            <v>3459000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22244912</v>
          </cell>
        </row>
        <row r="370">
          <cell r="B370" t="str">
            <v>7515909 보험자동차보험</v>
          </cell>
          <cell r="C370">
            <v>16553318</v>
          </cell>
          <cell r="D370">
            <v>23421307</v>
          </cell>
          <cell r="E370">
            <v>26096317</v>
          </cell>
          <cell r="F370">
            <v>9332271</v>
          </cell>
          <cell r="G370">
            <v>15027439</v>
          </cell>
          <cell r="H370">
            <v>-10941186</v>
          </cell>
          <cell r="I370">
            <v>49383554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128873020</v>
          </cell>
        </row>
        <row r="371">
          <cell r="B371" t="str">
            <v>7515921 보험재산종합보험</v>
          </cell>
          <cell r="C371">
            <v>31777990</v>
          </cell>
          <cell r="D371">
            <v>28702701</v>
          </cell>
          <cell r="E371">
            <v>30752893</v>
          </cell>
          <cell r="F371">
            <v>0</v>
          </cell>
          <cell r="G371">
            <v>7301980</v>
          </cell>
          <cell r="H371">
            <v>2390110</v>
          </cell>
          <cell r="I371">
            <v>391691607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492617281</v>
          </cell>
        </row>
        <row r="372">
          <cell r="B372" t="str">
            <v>7515922 보험적하보험료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B373" t="str">
            <v>7515939 보험료기타</v>
          </cell>
          <cell r="C373">
            <v>307754734</v>
          </cell>
          <cell r="D373">
            <v>202478749</v>
          </cell>
          <cell r="E373">
            <v>29522552</v>
          </cell>
          <cell r="F373">
            <v>14525277</v>
          </cell>
          <cell r="G373">
            <v>15009453</v>
          </cell>
          <cell r="H373">
            <v>9912102</v>
          </cell>
          <cell r="I373">
            <v>185571104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764773971</v>
          </cell>
        </row>
        <row r="374">
          <cell r="B374" t="str">
            <v xml:space="preserve">   보험료</v>
          </cell>
          <cell r="C374">
            <v>385425052</v>
          </cell>
          <cell r="D374">
            <v>330999562</v>
          </cell>
          <cell r="E374">
            <v>109335035</v>
          </cell>
          <cell r="F374">
            <v>132901758</v>
          </cell>
          <cell r="G374">
            <v>445695100</v>
          </cell>
          <cell r="H374">
            <v>272488691</v>
          </cell>
          <cell r="I374">
            <v>872339316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2549184514</v>
          </cell>
        </row>
        <row r="375">
          <cell r="B375" t="str">
            <v>6518101 시내교통비　　　　</v>
          </cell>
          <cell r="C375">
            <v>1070000</v>
          </cell>
          <cell r="D375">
            <v>67500</v>
          </cell>
          <cell r="E375">
            <v>90000</v>
          </cell>
          <cell r="F375">
            <v>442500</v>
          </cell>
          <cell r="G375">
            <v>430000</v>
          </cell>
          <cell r="H375">
            <v>16000</v>
          </cell>
          <cell r="I375">
            <v>850000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2966000</v>
          </cell>
        </row>
        <row r="376">
          <cell r="B376" t="str">
            <v>6518102 국내출장비</v>
          </cell>
          <cell r="C376">
            <v>27787200</v>
          </cell>
          <cell r="D376">
            <v>57556120</v>
          </cell>
          <cell r="E376">
            <v>60023059</v>
          </cell>
          <cell r="F376">
            <v>44714150</v>
          </cell>
          <cell r="G376">
            <v>80715980</v>
          </cell>
          <cell r="H376">
            <v>107362013</v>
          </cell>
          <cell r="I376">
            <v>96589040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474747562</v>
          </cell>
        </row>
        <row r="377">
          <cell r="B377" t="str">
            <v>6518103 해외출장비　　　　</v>
          </cell>
          <cell r="C377">
            <v>32009915</v>
          </cell>
          <cell r="D377">
            <v>24345068</v>
          </cell>
          <cell r="E377">
            <v>71250648</v>
          </cell>
          <cell r="F377">
            <v>122328890</v>
          </cell>
          <cell r="G377">
            <v>93530362</v>
          </cell>
          <cell r="H377">
            <v>46015631</v>
          </cell>
          <cell r="I377">
            <v>60202998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449683512</v>
          </cell>
        </row>
        <row r="378">
          <cell r="B378" t="str">
            <v>6518111 부임여비　　　　　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178000</v>
          </cell>
          <cell r="H378">
            <v>1174591</v>
          </cell>
          <cell r="I378">
            <v>1200000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2552591</v>
          </cell>
        </row>
        <row r="379">
          <cell r="B379" t="str">
            <v>7518101 시내교통비　　　　</v>
          </cell>
          <cell r="C379">
            <v>2651800</v>
          </cell>
          <cell r="D379">
            <v>2389500</v>
          </cell>
          <cell r="E379">
            <v>3304800</v>
          </cell>
          <cell r="F379">
            <v>4245000</v>
          </cell>
          <cell r="G379">
            <v>4617700</v>
          </cell>
          <cell r="H379">
            <v>8529200</v>
          </cell>
          <cell r="I379">
            <v>4400000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30138000</v>
          </cell>
        </row>
        <row r="380">
          <cell r="B380" t="str">
            <v>7518102 국내출장비(시내교통비 제외)</v>
          </cell>
          <cell r="C380">
            <v>28006874</v>
          </cell>
          <cell r="D380">
            <v>55274620</v>
          </cell>
          <cell r="E380">
            <v>64396760</v>
          </cell>
          <cell r="F380">
            <v>58974265</v>
          </cell>
          <cell r="G380">
            <v>72758880</v>
          </cell>
          <cell r="H380">
            <v>93931985</v>
          </cell>
          <cell r="I380">
            <v>105311422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478654806</v>
          </cell>
        </row>
        <row r="381">
          <cell r="B381" t="str">
            <v>7518103 해외출장비　　　　</v>
          </cell>
          <cell r="C381">
            <v>17676015</v>
          </cell>
          <cell r="D381">
            <v>70830808</v>
          </cell>
          <cell r="E381">
            <v>103640154</v>
          </cell>
          <cell r="F381">
            <v>140399354</v>
          </cell>
          <cell r="G381">
            <v>109296575</v>
          </cell>
          <cell r="H381">
            <v>157140717</v>
          </cell>
          <cell r="I381">
            <v>117386707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716370330</v>
          </cell>
        </row>
        <row r="382">
          <cell r="B382" t="str">
            <v>7518111 부임여비　　　　　</v>
          </cell>
          <cell r="C382">
            <v>0</v>
          </cell>
          <cell r="D382">
            <v>9632780</v>
          </cell>
          <cell r="E382">
            <v>3241800</v>
          </cell>
          <cell r="F382">
            <v>0</v>
          </cell>
          <cell r="G382">
            <v>41771890</v>
          </cell>
          <cell r="H382">
            <v>61168472</v>
          </cell>
          <cell r="I382">
            <v>38428970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154243912</v>
          </cell>
        </row>
        <row r="383">
          <cell r="B383" t="str">
            <v xml:space="preserve">   여비교통비</v>
          </cell>
          <cell r="C383">
            <v>109201804</v>
          </cell>
          <cell r="D383">
            <v>220096396</v>
          </cell>
          <cell r="E383">
            <v>305947221</v>
          </cell>
          <cell r="F383">
            <v>371104159</v>
          </cell>
          <cell r="G383">
            <v>403299387</v>
          </cell>
          <cell r="H383">
            <v>475338609</v>
          </cell>
          <cell r="I383">
            <v>424369137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2309356713</v>
          </cell>
        </row>
        <row r="384">
          <cell r="B384" t="str">
            <v>6518302 통신-영업활동우편료</v>
          </cell>
          <cell r="C384">
            <v>322590</v>
          </cell>
          <cell r="D384">
            <v>239880</v>
          </cell>
          <cell r="E384">
            <v>277240</v>
          </cell>
          <cell r="F384">
            <v>309140</v>
          </cell>
          <cell r="G384">
            <v>1165740</v>
          </cell>
          <cell r="H384">
            <v>986772</v>
          </cell>
          <cell r="I384">
            <v>333550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3634912</v>
          </cell>
        </row>
        <row r="385">
          <cell r="B385" t="str">
            <v>6518303 통신-국내외전화료</v>
          </cell>
          <cell r="C385">
            <v>28088238</v>
          </cell>
          <cell r="D385">
            <v>15341050</v>
          </cell>
          <cell r="E385">
            <v>6942499</v>
          </cell>
          <cell r="F385">
            <v>12319792</v>
          </cell>
          <cell r="G385">
            <v>26753796</v>
          </cell>
          <cell r="H385">
            <v>18001626</v>
          </cell>
          <cell r="I385">
            <v>17862416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125309417</v>
          </cell>
        </row>
        <row r="386">
          <cell r="B386" t="str">
            <v>6518304 통신-이동통신비</v>
          </cell>
          <cell r="C386">
            <v>3435920</v>
          </cell>
          <cell r="D386">
            <v>4066607</v>
          </cell>
          <cell r="E386">
            <v>2469920</v>
          </cell>
          <cell r="F386">
            <v>5107427</v>
          </cell>
          <cell r="G386">
            <v>11035074</v>
          </cell>
          <cell r="H386">
            <v>6520514</v>
          </cell>
          <cell r="I386">
            <v>4914358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37549820</v>
          </cell>
        </row>
        <row r="387">
          <cell r="B387" t="str">
            <v>6518305 통신-정보통신이용료(통신서비스,ID 및 기타통신서비</v>
          </cell>
          <cell r="C387">
            <v>1960220</v>
          </cell>
          <cell r="D387">
            <v>23950</v>
          </cell>
          <cell r="E387">
            <v>7500</v>
          </cell>
          <cell r="F387">
            <v>12950</v>
          </cell>
          <cell r="G387">
            <v>12800</v>
          </cell>
          <cell r="H387">
            <v>466194</v>
          </cell>
          <cell r="I387">
            <v>2500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2486114</v>
          </cell>
        </row>
        <row r="388">
          <cell r="B388" t="str">
            <v>6518339 통신-기타</v>
          </cell>
          <cell r="C388">
            <v>243440</v>
          </cell>
          <cell r="D388">
            <v>780260</v>
          </cell>
          <cell r="E388">
            <v>139610</v>
          </cell>
          <cell r="F388">
            <v>254980</v>
          </cell>
          <cell r="G388">
            <v>85030</v>
          </cell>
          <cell r="H388">
            <v>62320</v>
          </cell>
          <cell r="I388">
            <v>101950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1667590</v>
          </cell>
        </row>
        <row r="389">
          <cell r="B389" t="str">
            <v>7518303 통신-국내외전화료</v>
          </cell>
          <cell r="C389">
            <v>41562697</v>
          </cell>
          <cell r="D389">
            <v>90900442</v>
          </cell>
          <cell r="E389">
            <v>109518815</v>
          </cell>
          <cell r="F389">
            <v>78689608</v>
          </cell>
          <cell r="G389">
            <v>261207742</v>
          </cell>
          <cell r="H389">
            <v>228075696</v>
          </cell>
          <cell r="I389">
            <v>204599916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1014554916</v>
          </cell>
        </row>
        <row r="390">
          <cell r="B390" t="str">
            <v>7518304 통신-이동통신비</v>
          </cell>
          <cell r="C390">
            <v>31600430</v>
          </cell>
          <cell r="D390">
            <v>15267535</v>
          </cell>
          <cell r="E390">
            <v>56746614</v>
          </cell>
          <cell r="F390">
            <v>8637804</v>
          </cell>
          <cell r="G390">
            <v>27613717</v>
          </cell>
          <cell r="H390">
            <v>43791830</v>
          </cell>
          <cell r="I390">
            <v>36406471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220064401</v>
          </cell>
        </row>
        <row r="391">
          <cell r="B391" t="str">
            <v>7518305 통신-정보통신이용료</v>
          </cell>
          <cell r="C391">
            <v>3141766</v>
          </cell>
          <cell r="D391">
            <v>15412145</v>
          </cell>
          <cell r="E391">
            <v>6333145</v>
          </cell>
          <cell r="F391">
            <v>15374748</v>
          </cell>
          <cell r="G391">
            <v>35188886</v>
          </cell>
          <cell r="H391">
            <v>10758822</v>
          </cell>
          <cell r="I391">
            <v>19282188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105491700</v>
          </cell>
        </row>
        <row r="392">
          <cell r="B392" t="str">
            <v>7518339 통신-기타</v>
          </cell>
          <cell r="C392">
            <v>1412608</v>
          </cell>
          <cell r="D392">
            <v>3765880</v>
          </cell>
          <cell r="E392">
            <v>1408592</v>
          </cell>
          <cell r="F392">
            <v>192290</v>
          </cell>
          <cell r="G392">
            <v>642185</v>
          </cell>
          <cell r="H392">
            <v>602829</v>
          </cell>
          <cell r="I392">
            <v>43848312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51872696</v>
          </cell>
        </row>
        <row r="393">
          <cell r="B393" t="str">
            <v xml:space="preserve">   통신비</v>
          </cell>
          <cell r="C393">
            <v>111767909</v>
          </cell>
          <cell r="D393">
            <v>145797749</v>
          </cell>
          <cell r="E393">
            <v>183843935</v>
          </cell>
          <cell r="F393">
            <v>120898739</v>
          </cell>
          <cell r="G393">
            <v>363704970</v>
          </cell>
          <cell r="H393">
            <v>309266603</v>
          </cell>
          <cell r="I393">
            <v>327351661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1562631566</v>
          </cell>
        </row>
        <row r="394">
          <cell r="B394" t="str">
            <v>6518501 소모품-사무용품</v>
          </cell>
          <cell r="C394">
            <v>4219984</v>
          </cell>
          <cell r="D394">
            <v>1995422</v>
          </cell>
          <cell r="E394">
            <v>9468712</v>
          </cell>
          <cell r="F394">
            <v>10385998</v>
          </cell>
          <cell r="G394">
            <v>12352260</v>
          </cell>
          <cell r="H394">
            <v>19630840</v>
          </cell>
          <cell r="I394">
            <v>17374043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75427259</v>
          </cell>
        </row>
        <row r="395">
          <cell r="B395" t="str">
            <v>6518502 소모품-식지대</v>
          </cell>
          <cell r="C395">
            <v>155000</v>
          </cell>
          <cell r="D395">
            <v>435909</v>
          </cell>
          <cell r="E395">
            <v>882273</v>
          </cell>
          <cell r="F395">
            <v>610000</v>
          </cell>
          <cell r="G395">
            <v>750000</v>
          </cell>
          <cell r="H395">
            <v>903530</v>
          </cell>
          <cell r="I395">
            <v>930000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4666712</v>
          </cell>
        </row>
        <row r="396">
          <cell r="B396" t="str">
            <v>6518503 소모품-전산용품</v>
          </cell>
          <cell r="C396">
            <v>10261018</v>
          </cell>
          <cell r="D396">
            <v>6194418</v>
          </cell>
          <cell r="E396">
            <v>8786279</v>
          </cell>
          <cell r="F396">
            <v>12956082</v>
          </cell>
          <cell r="G396">
            <v>13880816</v>
          </cell>
          <cell r="H396">
            <v>30395950</v>
          </cell>
          <cell r="I396">
            <v>25799365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108273928</v>
          </cell>
        </row>
        <row r="397">
          <cell r="B397" t="str">
            <v>6518504 소모품-통신용품</v>
          </cell>
          <cell r="C397">
            <v>44324800</v>
          </cell>
          <cell r="D397">
            <v>21613600</v>
          </cell>
          <cell r="E397">
            <v>8305800</v>
          </cell>
          <cell r="F397">
            <v>900500</v>
          </cell>
          <cell r="G397">
            <v>63345561</v>
          </cell>
          <cell r="H397">
            <v>41145197</v>
          </cell>
          <cell r="I397">
            <v>3780000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183415458</v>
          </cell>
        </row>
        <row r="398">
          <cell r="B398" t="str">
            <v>6518505 소모품-일반용품</v>
          </cell>
          <cell r="C398">
            <v>27900710</v>
          </cell>
          <cell r="D398">
            <v>11259317</v>
          </cell>
          <cell r="E398">
            <v>49001543</v>
          </cell>
          <cell r="F398">
            <v>23272989</v>
          </cell>
          <cell r="G398">
            <v>13607662</v>
          </cell>
          <cell r="H398">
            <v>35315779</v>
          </cell>
          <cell r="I398">
            <v>34325954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194683954</v>
          </cell>
        </row>
        <row r="399">
          <cell r="B399" t="str">
            <v>6518539 소모품-기타</v>
          </cell>
          <cell r="C399">
            <v>395000</v>
          </cell>
          <cell r="D399">
            <v>895000</v>
          </cell>
          <cell r="E399">
            <v>1694700</v>
          </cell>
          <cell r="F399">
            <v>274000</v>
          </cell>
          <cell r="G399">
            <v>11933508</v>
          </cell>
          <cell r="H399">
            <v>5330804</v>
          </cell>
          <cell r="I399">
            <v>4810881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25333893</v>
          </cell>
        </row>
        <row r="400">
          <cell r="B400" t="str">
            <v>7518501 소모품사무용품</v>
          </cell>
          <cell r="C400">
            <v>26626518</v>
          </cell>
          <cell r="D400">
            <v>33405492</v>
          </cell>
          <cell r="E400">
            <v>50416936</v>
          </cell>
          <cell r="F400">
            <v>44054580</v>
          </cell>
          <cell r="G400">
            <v>39652950</v>
          </cell>
          <cell r="H400">
            <v>111400421</v>
          </cell>
          <cell r="I400">
            <v>116923051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422479948</v>
          </cell>
        </row>
        <row r="401">
          <cell r="B401" t="str">
            <v>7518503 소모품전산용품</v>
          </cell>
          <cell r="C401">
            <v>17345468</v>
          </cell>
          <cell r="D401">
            <v>27906690</v>
          </cell>
          <cell r="E401">
            <v>94159810</v>
          </cell>
          <cell r="F401">
            <v>51241954</v>
          </cell>
          <cell r="G401">
            <v>68940030</v>
          </cell>
          <cell r="H401">
            <v>309143376</v>
          </cell>
          <cell r="I401">
            <v>110238901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678976229</v>
          </cell>
        </row>
        <row r="402">
          <cell r="B402" t="str">
            <v>7518504 소모품통신용품</v>
          </cell>
          <cell r="C402">
            <v>8091601</v>
          </cell>
          <cell r="D402">
            <v>7099880</v>
          </cell>
          <cell r="E402">
            <v>95181883</v>
          </cell>
          <cell r="F402">
            <v>1596000</v>
          </cell>
          <cell r="G402">
            <v>61572908</v>
          </cell>
          <cell r="H402">
            <v>91162171</v>
          </cell>
          <cell r="I402">
            <v>422540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265126983</v>
          </cell>
        </row>
        <row r="403">
          <cell r="B403" t="str">
            <v>7518505 소모품일반용품</v>
          </cell>
          <cell r="C403">
            <v>21470341</v>
          </cell>
          <cell r="D403">
            <v>18896016</v>
          </cell>
          <cell r="E403">
            <v>39243525</v>
          </cell>
          <cell r="F403">
            <v>14133817</v>
          </cell>
          <cell r="G403">
            <v>38679550</v>
          </cell>
          <cell r="H403">
            <v>72791974</v>
          </cell>
          <cell r="I403">
            <v>36298160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241513383</v>
          </cell>
        </row>
        <row r="404">
          <cell r="B404" t="str">
            <v>7518539 소모품기타</v>
          </cell>
          <cell r="C404">
            <v>52600</v>
          </cell>
          <cell r="D404">
            <v>174810</v>
          </cell>
          <cell r="E404">
            <v>423860</v>
          </cell>
          <cell r="F404">
            <v>335050</v>
          </cell>
          <cell r="G404">
            <v>585040</v>
          </cell>
          <cell r="H404">
            <v>187749</v>
          </cell>
          <cell r="I404">
            <v>272727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2031836</v>
          </cell>
        </row>
        <row r="405">
          <cell r="B405" t="str">
            <v xml:space="preserve">   소모품비</v>
          </cell>
          <cell r="C405">
            <v>160843040</v>
          </cell>
          <cell r="D405">
            <v>129876554</v>
          </cell>
          <cell r="E405">
            <v>357565321</v>
          </cell>
          <cell r="F405">
            <v>159760970</v>
          </cell>
          <cell r="G405">
            <v>325300285</v>
          </cell>
          <cell r="H405">
            <v>717407791</v>
          </cell>
          <cell r="I405">
            <v>351175622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2201929583</v>
          </cell>
        </row>
        <row r="406">
          <cell r="B406" t="str">
            <v>6519200 경상연구개발</v>
          </cell>
          <cell r="C406">
            <v>57965280</v>
          </cell>
          <cell r="D406">
            <v>192416729</v>
          </cell>
          <cell r="E406">
            <v>67739184</v>
          </cell>
          <cell r="F406">
            <v>-139149450</v>
          </cell>
          <cell r="G406">
            <v>14200000</v>
          </cell>
          <cell r="H406">
            <v>267026995</v>
          </cell>
          <cell r="I406">
            <v>176970000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637168738</v>
          </cell>
        </row>
        <row r="407">
          <cell r="B407" t="str">
            <v>7519200 경상연구개발</v>
          </cell>
          <cell r="C407">
            <v>39628453</v>
          </cell>
          <cell r="D407">
            <v>53756277</v>
          </cell>
          <cell r="E407">
            <v>266075272</v>
          </cell>
          <cell r="F407">
            <v>46556960</v>
          </cell>
          <cell r="G407">
            <v>93343121</v>
          </cell>
          <cell r="H407">
            <v>226886982</v>
          </cell>
          <cell r="I407">
            <v>527336792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1253583857</v>
          </cell>
        </row>
        <row r="408">
          <cell r="B408" t="str">
            <v xml:space="preserve">   경상연구개발비</v>
          </cell>
          <cell r="C408">
            <v>97593733</v>
          </cell>
          <cell r="D408">
            <v>246173006</v>
          </cell>
          <cell r="E408">
            <v>333814456</v>
          </cell>
          <cell r="F408">
            <v>-92592490</v>
          </cell>
          <cell r="G408">
            <v>107543121</v>
          </cell>
          <cell r="H408">
            <v>493913977</v>
          </cell>
          <cell r="I408">
            <v>704306792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1890752595</v>
          </cell>
        </row>
        <row r="409">
          <cell r="B409" t="str">
            <v>6518601 조사연구-도서구입비</v>
          </cell>
          <cell r="C409">
            <v>1101800</v>
          </cell>
          <cell r="D409">
            <v>517000</v>
          </cell>
          <cell r="E409">
            <v>303500</v>
          </cell>
          <cell r="F409">
            <v>246000</v>
          </cell>
          <cell r="G409">
            <v>1433700</v>
          </cell>
          <cell r="H409">
            <v>672800</v>
          </cell>
          <cell r="I409">
            <v>657100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4931900</v>
          </cell>
        </row>
        <row r="410">
          <cell r="B410" t="str">
            <v>6518602 조사연구-정기간행물</v>
          </cell>
          <cell r="C410">
            <v>165535</v>
          </cell>
          <cell r="D410">
            <v>566000</v>
          </cell>
          <cell r="E410">
            <v>1911000</v>
          </cell>
          <cell r="F410">
            <v>941000</v>
          </cell>
          <cell r="G410">
            <v>791000</v>
          </cell>
          <cell r="H410">
            <v>1029000</v>
          </cell>
          <cell r="I410">
            <v>1062000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6465535</v>
          </cell>
        </row>
        <row r="411">
          <cell r="B411" t="str">
            <v>6518603 조사연구-자료확보비</v>
          </cell>
          <cell r="C411">
            <v>1109182</v>
          </cell>
          <cell r="D411">
            <v>973650</v>
          </cell>
          <cell r="E411">
            <v>6115950</v>
          </cell>
          <cell r="F411">
            <v>6981400</v>
          </cell>
          <cell r="G411">
            <v>1790950</v>
          </cell>
          <cell r="H411">
            <v>48583379</v>
          </cell>
          <cell r="I411">
            <v>3254612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68809123</v>
          </cell>
        </row>
        <row r="412">
          <cell r="B412" t="str">
            <v>6518639 조사연구-기타</v>
          </cell>
          <cell r="C412">
            <v>16000</v>
          </cell>
          <cell r="D412">
            <v>6053000</v>
          </cell>
          <cell r="E412">
            <v>19025665</v>
          </cell>
          <cell r="F412">
            <v>34973400</v>
          </cell>
          <cell r="G412">
            <v>365000</v>
          </cell>
          <cell r="H412">
            <v>66352743</v>
          </cell>
          <cell r="I412">
            <v>636000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127421808</v>
          </cell>
        </row>
        <row r="413">
          <cell r="B413" t="str">
            <v>7518601 조사연구-도서구입비</v>
          </cell>
          <cell r="C413">
            <v>2535739</v>
          </cell>
          <cell r="D413">
            <v>3128771</v>
          </cell>
          <cell r="E413">
            <v>8259696</v>
          </cell>
          <cell r="F413">
            <v>11787650</v>
          </cell>
          <cell r="G413">
            <v>5509910</v>
          </cell>
          <cell r="H413">
            <v>5640511</v>
          </cell>
          <cell r="I413">
            <v>6369000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43231277</v>
          </cell>
        </row>
        <row r="414">
          <cell r="B414" t="str">
            <v>7518602 조사연구-정기간행물</v>
          </cell>
          <cell r="C414">
            <v>6996564</v>
          </cell>
          <cell r="D414">
            <v>2838000</v>
          </cell>
          <cell r="E414">
            <v>6686766</v>
          </cell>
          <cell r="F414">
            <v>5445960</v>
          </cell>
          <cell r="G414">
            <v>16926070</v>
          </cell>
          <cell r="H414">
            <v>21140518</v>
          </cell>
          <cell r="I414">
            <v>9141010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69174888</v>
          </cell>
        </row>
        <row r="415">
          <cell r="B415" t="str">
            <v>7518603 조사연구-자료확보비</v>
          </cell>
          <cell r="C415">
            <v>8099840</v>
          </cell>
          <cell r="D415">
            <v>127222310</v>
          </cell>
          <cell r="E415">
            <v>116198877</v>
          </cell>
          <cell r="F415">
            <v>380561760</v>
          </cell>
          <cell r="G415">
            <v>54272401</v>
          </cell>
          <cell r="H415">
            <v>442320915</v>
          </cell>
          <cell r="I415">
            <v>131943179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1260619282</v>
          </cell>
        </row>
        <row r="416">
          <cell r="B416" t="str">
            <v>7518604 조사연구-정보이용료</v>
          </cell>
          <cell r="C416">
            <v>56560</v>
          </cell>
          <cell r="D416">
            <v>124780</v>
          </cell>
          <cell r="E416">
            <v>78113</v>
          </cell>
          <cell r="F416">
            <v>24614439</v>
          </cell>
          <cell r="G416">
            <v>218705</v>
          </cell>
          <cell r="H416">
            <v>4936783</v>
          </cell>
          <cell r="I416">
            <v>41900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30071280</v>
          </cell>
        </row>
        <row r="417">
          <cell r="B417" t="str">
            <v>7518639 조사연구-기타</v>
          </cell>
          <cell r="C417">
            <v>47550000</v>
          </cell>
          <cell r="D417">
            <v>30742090</v>
          </cell>
          <cell r="E417">
            <v>6041090</v>
          </cell>
          <cell r="F417">
            <v>0</v>
          </cell>
          <cell r="G417">
            <v>239776545</v>
          </cell>
          <cell r="H417">
            <v>70564995</v>
          </cell>
          <cell r="I417">
            <v>18328182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413002902</v>
          </cell>
        </row>
        <row r="418">
          <cell r="B418" t="str">
            <v xml:space="preserve">   조사연구비</v>
          </cell>
          <cell r="C418">
            <v>67631220</v>
          </cell>
          <cell r="D418">
            <v>172165601</v>
          </cell>
          <cell r="E418">
            <v>164620657</v>
          </cell>
          <cell r="F418">
            <v>465551609</v>
          </cell>
          <cell r="G418">
            <v>321084281</v>
          </cell>
          <cell r="H418">
            <v>661241644</v>
          </cell>
          <cell r="I418">
            <v>171432983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2023727995</v>
          </cell>
        </row>
        <row r="419">
          <cell r="B419" t="str">
            <v>6518701 도서인쇄비-도서제작</v>
          </cell>
          <cell r="C419">
            <v>5217300</v>
          </cell>
          <cell r="D419">
            <v>1252400</v>
          </cell>
          <cell r="E419">
            <v>235500</v>
          </cell>
          <cell r="F419">
            <v>1139500</v>
          </cell>
          <cell r="G419">
            <v>1311520</v>
          </cell>
          <cell r="H419">
            <v>12630270</v>
          </cell>
          <cell r="I419">
            <v>2493012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24279502</v>
          </cell>
        </row>
        <row r="420">
          <cell r="B420" t="str">
            <v>6518702 도서인쇄비-식지인쇄</v>
          </cell>
          <cell r="C420">
            <v>0</v>
          </cell>
          <cell r="D420">
            <v>424000</v>
          </cell>
          <cell r="E420">
            <v>24000</v>
          </cell>
          <cell r="F420">
            <v>102000</v>
          </cell>
          <cell r="G420">
            <v>96000</v>
          </cell>
          <cell r="H420">
            <v>4458066</v>
          </cell>
          <cell r="I420">
            <v>360000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5464066</v>
          </cell>
        </row>
        <row r="421">
          <cell r="B421" t="str">
            <v>6518703 도서인쇄비-자료인쇄</v>
          </cell>
          <cell r="C421">
            <v>116280</v>
          </cell>
          <cell r="D421">
            <v>138000</v>
          </cell>
          <cell r="E421">
            <v>3240400</v>
          </cell>
          <cell r="F421">
            <v>183000</v>
          </cell>
          <cell r="G421">
            <v>137200</v>
          </cell>
          <cell r="H421">
            <v>184732</v>
          </cell>
          <cell r="I421">
            <v>985590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4985202</v>
          </cell>
        </row>
        <row r="422">
          <cell r="B422" t="str">
            <v>6518739 도서인쇄비-기타</v>
          </cell>
          <cell r="C422">
            <v>0</v>
          </cell>
          <cell r="D422">
            <v>0</v>
          </cell>
          <cell r="E422">
            <v>0</v>
          </cell>
          <cell r="F422">
            <v>250910</v>
          </cell>
          <cell r="G422">
            <v>48409</v>
          </cell>
          <cell r="H422">
            <v>15442</v>
          </cell>
          <cell r="I422">
            <v>2121820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2436581</v>
          </cell>
        </row>
        <row r="423">
          <cell r="B423" t="str">
            <v>7518701 도서인쇄비-도서제작</v>
          </cell>
          <cell r="C423">
            <v>36200000</v>
          </cell>
          <cell r="D423">
            <v>27647386</v>
          </cell>
          <cell r="E423">
            <v>37267272</v>
          </cell>
          <cell r="F423">
            <v>19398839</v>
          </cell>
          <cell r="G423">
            <v>1415908</v>
          </cell>
          <cell r="H423">
            <v>7386295</v>
          </cell>
          <cell r="I423">
            <v>1404704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130720404</v>
          </cell>
        </row>
        <row r="424">
          <cell r="B424" t="str">
            <v>7518702 도서인쇄비-식지인쇄</v>
          </cell>
          <cell r="C424">
            <v>0</v>
          </cell>
          <cell r="D424">
            <v>136000</v>
          </cell>
          <cell r="E424">
            <v>159000</v>
          </cell>
          <cell r="F424">
            <v>642000</v>
          </cell>
          <cell r="G424">
            <v>3969000</v>
          </cell>
          <cell r="H424">
            <v>706932</v>
          </cell>
          <cell r="I424">
            <v>9069000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14681932</v>
          </cell>
        </row>
        <row r="425">
          <cell r="B425" t="str">
            <v>7518703 도서인쇄비-자료인쇄</v>
          </cell>
          <cell r="C425">
            <v>655788</v>
          </cell>
          <cell r="D425">
            <v>17354364</v>
          </cell>
          <cell r="E425">
            <v>13694736</v>
          </cell>
          <cell r="F425">
            <v>1032373</v>
          </cell>
          <cell r="G425">
            <v>10682416</v>
          </cell>
          <cell r="H425">
            <v>7958548</v>
          </cell>
          <cell r="I425">
            <v>19290440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70668665</v>
          </cell>
        </row>
        <row r="426">
          <cell r="B426" t="str">
            <v>7518739 도서인쇄비-기타</v>
          </cell>
          <cell r="C426">
            <v>119800</v>
          </cell>
          <cell r="D426">
            <v>-69800</v>
          </cell>
          <cell r="E426">
            <v>1648727</v>
          </cell>
          <cell r="F426">
            <v>588180</v>
          </cell>
          <cell r="G426">
            <v>75272</v>
          </cell>
          <cell r="H426">
            <v>6671581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9033760</v>
          </cell>
        </row>
        <row r="427">
          <cell r="B427" t="str">
            <v xml:space="preserve">   도서인쇄비</v>
          </cell>
          <cell r="C427">
            <v>42309168</v>
          </cell>
          <cell r="D427">
            <v>46882350</v>
          </cell>
          <cell r="E427">
            <v>56269635</v>
          </cell>
          <cell r="F427">
            <v>23336802</v>
          </cell>
          <cell r="G427">
            <v>17735725</v>
          </cell>
          <cell r="H427">
            <v>40011866</v>
          </cell>
          <cell r="I427">
            <v>35724566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262270112</v>
          </cell>
        </row>
        <row r="428">
          <cell r="B428" t="str">
            <v>6518801 회의비업무협의비</v>
          </cell>
          <cell r="C428">
            <v>38616569</v>
          </cell>
          <cell r="D428">
            <v>56830219</v>
          </cell>
          <cell r="E428">
            <v>47650632</v>
          </cell>
          <cell r="F428">
            <v>51869878</v>
          </cell>
          <cell r="G428">
            <v>53528314</v>
          </cell>
          <cell r="H428">
            <v>65415210</v>
          </cell>
          <cell r="I428">
            <v>56476564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370387386</v>
          </cell>
        </row>
        <row r="429">
          <cell r="B429" t="str">
            <v>6518802 각종행사경비</v>
          </cell>
          <cell r="C429">
            <v>40000</v>
          </cell>
          <cell r="D429">
            <v>0</v>
          </cell>
          <cell r="E429">
            <v>1122676</v>
          </cell>
          <cell r="F429">
            <v>8761351</v>
          </cell>
          <cell r="G429">
            <v>0</v>
          </cell>
          <cell r="H429">
            <v>9856136</v>
          </cell>
          <cell r="I429">
            <v>2240000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22020163</v>
          </cell>
        </row>
        <row r="430">
          <cell r="B430" t="str">
            <v>6518803 세미나경비</v>
          </cell>
          <cell r="C430">
            <v>0</v>
          </cell>
          <cell r="D430">
            <v>974360</v>
          </cell>
          <cell r="E430">
            <v>485910</v>
          </cell>
          <cell r="F430">
            <v>300000</v>
          </cell>
          <cell r="G430">
            <v>300000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2060270</v>
          </cell>
        </row>
        <row r="431">
          <cell r="B431" t="str">
            <v>7518801 회의비업무협의비</v>
          </cell>
          <cell r="C431">
            <v>151846273</v>
          </cell>
          <cell r="D431">
            <v>180799403</v>
          </cell>
          <cell r="E431">
            <v>180685628</v>
          </cell>
          <cell r="F431">
            <v>192908929</v>
          </cell>
          <cell r="G431">
            <v>237154504</v>
          </cell>
          <cell r="H431">
            <v>242131496</v>
          </cell>
          <cell r="I431">
            <v>227014285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1412540518</v>
          </cell>
        </row>
        <row r="432">
          <cell r="B432" t="str">
            <v>7518802 각종행사경비</v>
          </cell>
          <cell r="C432">
            <v>2807790</v>
          </cell>
          <cell r="D432">
            <v>27634966</v>
          </cell>
          <cell r="E432">
            <v>13165719</v>
          </cell>
          <cell r="F432">
            <v>70324660</v>
          </cell>
          <cell r="G432">
            <v>213370006</v>
          </cell>
          <cell r="H432">
            <v>96433468</v>
          </cell>
          <cell r="I432">
            <v>20353211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444089820</v>
          </cell>
        </row>
        <row r="433">
          <cell r="B433" t="str">
            <v>7518803 세미나경비</v>
          </cell>
          <cell r="C433">
            <v>1173250</v>
          </cell>
          <cell r="D433">
            <v>0</v>
          </cell>
          <cell r="E433">
            <v>360000</v>
          </cell>
          <cell r="F433">
            <v>2288360</v>
          </cell>
          <cell r="G433">
            <v>160000</v>
          </cell>
          <cell r="H433">
            <v>24715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4006325</v>
          </cell>
        </row>
        <row r="434">
          <cell r="B434" t="str">
            <v>7518804 판매활동비</v>
          </cell>
          <cell r="C434">
            <v>40098118</v>
          </cell>
          <cell r="D434">
            <v>44985421</v>
          </cell>
          <cell r="E434">
            <v>50832726</v>
          </cell>
          <cell r="F434">
            <v>45542037</v>
          </cell>
          <cell r="G434">
            <v>75395793</v>
          </cell>
          <cell r="H434">
            <v>97945615</v>
          </cell>
          <cell r="I434">
            <v>88287933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443087643</v>
          </cell>
        </row>
        <row r="435">
          <cell r="B435" t="str">
            <v xml:space="preserve">   회의행사비</v>
          </cell>
          <cell r="C435">
            <v>234582000</v>
          </cell>
          <cell r="D435">
            <v>311224369</v>
          </cell>
          <cell r="E435">
            <v>294303291</v>
          </cell>
          <cell r="F435">
            <v>371995215</v>
          </cell>
          <cell r="G435">
            <v>579908617</v>
          </cell>
          <cell r="H435">
            <v>511806640</v>
          </cell>
          <cell r="I435">
            <v>394371993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2698192125</v>
          </cell>
        </row>
        <row r="436">
          <cell r="B436" t="str">
            <v>6519001 차량검사비</v>
          </cell>
          <cell r="C436">
            <v>0</v>
          </cell>
          <cell r="D436">
            <v>248000</v>
          </cell>
          <cell r="E436">
            <v>184000</v>
          </cell>
          <cell r="F436">
            <v>59400</v>
          </cell>
          <cell r="G436">
            <v>0</v>
          </cell>
          <cell r="H436">
            <v>313500</v>
          </cell>
          <cell r="I436">
            <v>71000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875900</v>
          </cell>
        </row>
        <row r="437">
          <cell r="B437" t="str">
            <v>6519002 차량유류대</v>
          </cell>
          <cell r="C437">
            <v>68150297</v>
          </cell>
          <cell r="D437">
            <v>59421761</v>
          </cell>
          <cell r="E437">
            <v>56299992</v>
          </cell>
          <cell r="F437">
            <v>30438055</v>
          </cell>
          <cell r="G437">
            <v>43981171</v>
          </cell>
          <cell r="H437">
            <v>47131947</v>
          </cell>
          <cell r="I437">
            <v>49531251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354954474</v>
          </cell>
        </row>
        <row r="438">
          <cell r="B438" t="str">
            <v>6519003 차량수리및세차비</v>
          </cell>
          <cell r="C438">
            <v>5512055</v>
          </cell>
          <cell r="D438">
            <v>4549250</v>
          </cell>
          <cell r="E438">
            <v>11132503</v>
          </cell>
          <cell r="F438">
            <v>4684988</v>
          </cell>
          <cell r="G438">
            <v>11824698</v>
          </cell>
          <cell r="H438">
            <v>12391362</v>
          </cell>
          <cell r="I438">
            <v>7184280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57279136</v>
          </cell>
        </row>
        <row r="439">
          <cell r="B439" t="str">
            <v>6519004 차량주차및통행료</v>
          </cell>
          <cell r="C439">
            <v>4593898</v>
          </cell>
          <cell r="D439">
            <v>4889300</v>
          </cell>
          <cell r="E439">
            <v>5908900</v>
          </cell>
          <cell r="F439">
            <v>8593491</v>
          </cell>
          <cell r="G439">
            <v>10109000</v>
          </cell>
          <cell r="H439">
            <v>10264699</v>
          </cell>
          <cell r="I439">
            <v>7537420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51896708</v>
          </cell>
        </row>
        <row r="440">
          <cell r="B440" t="str">
            <v>6519039 차량기타</v>
          </cell>
          <cell r="C440">
            <v>315000</v>
          </cell>
          <cell r="D440">
            <v>0</v>
          </cell>
          <cell r="E440">
            <v>615980</v>
          </cell>
          <cell r="F440">
            <v>34875020</v>
          </cell>
          <cell r="G440">
            <v>3961350</v>
          </cell>
          <cell r="H440">
            <v>197000</v>
          </cell>
          <cell r="I440">
            <v>25109700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65074050</v>
          </cell>
        </row>
        <row r="441">
          <cell r="B441" t="str">
            <v>7519001 차량검사비</v>
          </cell>
          <cell r="C441">
            <v>0</v>
          </cell>
          <cell r="D441">
            <v>0</v>
          </cell>
          <cell r="E441">
            <v>19800</v>
          </cell>
          <cell r="F441">
            <v>19800</v>
          </cell>
          <cell r="G441">
            <v>39600</v>
          </cell>
          <cell r="H441">
            <v>19800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99000</v>
          </cell>
        </row>
        <row r="442">
          <cell r="B442" t="str">
            <v>7519002 차량유류대</v>
          </cell>
          <cell r="C442">
            <v>28713726</v>
          </cell>
          <cell r="D442">
            <v>24499687</v>
          </cell>
          <cell r="E442">
            <v>14480384</v>
          </cell>
          <cell r="F442">
            <v>22091492</v>
          </cell>
          <cell r="G442">
            <v>44117030</v>
          </cell>
          <cell r="H442">
            <v>35791595</v>
          </cell>
          <cell r="I442">
            <v>37696784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207390698</v>
          </cell>
        </row>
        <row r="443">
          <cell r="B443" t="str">
            <v>7519003 차량수리및세차비</v>
          </cell>
          <cell r="C443">
            <v>6306876</v>
          </cell>
          <cell r="D443">
            <v>2594654</v>
          </cell>
          <cell r="E443">
            <v>7789832</v>
          </cell>
          <cell r="F443">
            <v>2816400</v>
          </cell>
          <cell r="G443">
            <v>5877300</v>
          </cell>
          <cell r="H443">
            <v>8422031</v>
          </cell>
          <cell r="I443">
            <v>10391800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44198893</v>
          </cell>
        </row>
        <row r="444">
          <cell r="B444" t="str">
            <v>7519004 차량주차및통행료</v>
          </cell>
          <cell r="C444">
            <v>4753200</v>
          </cell>
          <cell r="D444">
            <v>5298336</v>
          </cell>
          <cell r="E444">
            <v>10524209</v>
          </cell>
          <cell r="F444">
            <v>6912100</v>
          </cell>
          <cell r="G444">
            <v>13532187</v>
          </cell>
          <cell r="H444">
            <v>12936668</v>
          </cell>
          <cell r="I444">
            <v>17309655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71266355</v>
          </cell>
        </row>
        <row r="445">
          <cell r="B445" t="str">
            <v>7519039 차량기타</v>
          </cell>
          <cell r="C445">
            <v>197000</v>
          </cell>
          <cell r="D445">
            <v>0</v>
          </cell>
          <cell r="E445">
            <v>0</v>
          </cell>
          <cell r="F445">
            <v>177990</v>
          </cell>
          <cell r="G445">
            <v>520000</v>
          </cell>
          <cell r="H445">
            <v>2047965</v>
          </cell>
          <cell r="I445">
            <v>120000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3062955</v>
          </cell>
        </row>
        <row r="446">
          <cell r="B446" t="str">
            <v xml:space="preserve">   차량비</v>
          </cell>
          <cell r="C446">
            <v>118542052</v>
          </cell>
          <cell r="D446">
            <v>101500988</v>
          </cell>
          <cell r="E446">
            <v>106955600</v>
          </cell>
          <cell r="F446">
            <v>110668736</v>
          </cell>
          <cell r="G446">
            <v>133962336</v>
          </cell>
          <cell r="H446">
            <v>129516567</v>
          </cell>
          <cell r="I446">
            <v>154951890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856098169</v>
          </cell>
        </row>
        <row r="447">
          <cell r="B447" t="str">
            <v>6519542 접대비신용카드</v>
          </cell>
          <cell r="C447">
            <v>946000</v>
          </cell>
          <cell r="D447">
            <v>890000</v>
          </cell>
          <cell r="E447">
            <v>3609540</v>
          </cell>
          <cell r="F447">
            <v>930230</v>
          </cell>
          <cell r="G447">
            <v>2481450</v>
          </cell>
          <cell r="H447">
            <v>2922703</v>
          </cell>
          <cell r="I447">
            <v>3087000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14866923</v>
          </cell>
        </row>
        <row r="448">
          <cell r="B448" t="str">
            <v>6519543 접대비5만원이하</v>
          </cell>
          <cell r="C448">
            <v>0</v>
          </cell>
          <cell r="D448">
            <v>0</v>
          </cell>
          <cell r="E448">
            <v>200000</v>
          </cell>
          <cell r="F448">
            <v>430000</v>
          </cell>
          <cell r="G448">
            <v>250000</v>
          </cell>
          <cell r="H448">
            <v>1450000</v>
          </cell>
          <cell r="I448">
            <v>1550000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3880000</v>
          </cell>
        </row>
        <row r="449">
          <cell r="B449" t="str">
            <v>6519544 접대비5만원초과</v>
          </cell>
          <cell r="C449">
            <v>800000</v>
          </cell>
          <cell r="D449">
            <v>850000</v>
          </cell>
          <cell r="E449">
            <v>1590000</v>
          </cell>
          <cell r="F449">
            <v>500000</v>
          </cell>
          <cell r="G449">
            <v>900000</v>
          </cell>
          <cell r="H449">
            <v>0</v>
          </cell>
          <cell r="I449">
            <v>70000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4710000</v>
          </cell>
        </row>
        <row r="450">
          <cell r="B450" t="str">
            <v>6519546 접대비무상단말기</v>
          </cell>
          <cell r="C450">
            <v>0</v>
          </cell>
          <cell r="D450">
            <v>1436600</v>
          </cell>
          <cell r="E450">
            <v>898500</v>
          </cell>
          <cell r="F450">
            <v>150000</v>
          </cell>
          <cell r="G450">
            <v>1340849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3825949</v>
          </cell>
        </row>
        <row r="451">
          <cell r="B451" t="str">
            <v>7519541 접대비세금계산서</v>
          </cell>
          <cell r="C451">
            <v>300000</v>
          </cell>
          <cell r="D451">
            <v>0</v>
          </cell>
          <cell r="E451">
            <v>0</v>
          </cell>
          <cell r="F451">
            <v>0</v>
          </cell>
          <cell r="G451">
            <v>290000</v>
          </cell>
          <cell r="H451">
            <v>160250</v>
          </cell>
          <cell r="I451">
            <v>140000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890250</v>
          </cell>
        </row>
        <row r="452">
          <cell r="B452" t="str">
            <v>7519542 접대비신용카드</v>
          </cell>
          <cell r="C452">
            <v>24125000</v>
          </cell>
          <cell r="D452">
            <v>33777217</v>
          </cell>
          <cell r="E452">
            <v>36719720</v>
          </cell>
          <cell r="F452">
            <v>46358096</v>
          </cell>
          <cell r="G452">
            <v>38929214</v>
          </cell>
          <cell r="H452">
            <v>38920359</v>
          </cell>
          <cell r="I452">
            <v>47233186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266062792</v>
          </cell>
        </row>
        <row r="453">
          <cell r="B453" t="str">
            <v>7519543 접대비5만원이하</v>
          </cell>
          <cell r="C453">
            <v>280000</v>
          </cell>
          <cell r="D453">
            <v>0</v>
          </cell>
          <cell r="E453">
            <v>1000000</v>
          </cell>
          <cell r="F453">
            <v>600000</v>
          </cell>
          <cell r="G453">
            <v>3080000</v>
          </cell>
          <cell r="H453">
            <v>6474500</v>
          </cell>
          <cell r="I453">
            <v>5010000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16444500</v>
          </cell>
        </row>
        <row r="454">
          <cell r="B454" t="str">
            <v>7519544 접대비5만원초과</v>
          </cell>
          <cell r="C454">
            <v>3200000</v>
          </cell>
          <cell r="D454">
            <v>3320000</v>
          </cell>
          <cell r="E454">
            <v>4700000</v>
          </cell>
          <cell r="F454">
            <v>4560800</v>
          </cell>
          <cell r="G454">
            <v>6800000</v>
          </cell>
          <cell r="H454">
            <v>3450000</v>
          </cell>
          <cell r="I454">
            <v>3150000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29180800</v>
          </cell>
        </row>
        <row r="455">
          <cell r="B455" t="str">
            <v>7519545 접대비해외사용분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75732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75732</v>
          </cell>
        </row>
        <row r="456">
          <cell r="B456" t="str">
            <v>7519546 접대비무상단말기</v>
          </cell>
          <cell r="C456">
            <v>12626800</v>
          </cell>
          <cell r="D456">
            <v>10765600</v>
          </cell>
          <cell r="E456">
            <v>5137000</v>
          </cell>
          <cell r="F456">
            <v>930000</v>
          </cell>
          <cell r="G456">
            <v>28326417</v>
          </cell>
          <cell r="H456">
            <v>19181624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76967441</v>
          </cell>
        </row>
        <row r="457">
          <cell r="B457" t="str">
            <v xml:space="preserve">   접대비</v>
          </cell>
          <cell r="C457">
            <v>42277800</v>
          </cell>
          <cell r="D457">
            <v>51039417</v>
          </cell>
          <cell r="E457">
            <v>53854760</v>
          </cell>
          <cell r="F457">
            <v>54459126</v>
          </cell>
          <cell r="G457">
            <v>82397930</v>
          </cell>
          <cell r="H457">
            <v>72635168</v>
          </cell>
          <cell r="I457">
            <v>60240186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416904387</v>
          </cell>
        </row>
        <row r="458">
          <cell r="B458" t="str">
            <v>6552001 수입부대비용관세</v>
          </cell>
          <cell r="C458">
            <v>91110</v>
          </cell>
          <cell r="D458">
            <v>1739000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1830110</v>
          </cell>
        </row>
        <row r="459">
          <cell r="B459" t="str">
            <v>6552003 수입부대수수료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59606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59606</v>
          </cell>
        </row>
        <row r="460">
          <cell r="B460" t="str">
            <v>7552001 수입부대비용관세</v>
          </cell>
          <cell r="C460">
            <v>0</v>
          </cell>
          <cell r="D460">
            <v>0</v>
          </cell>
          <cell r="E460">
            <v>1721710</v>
          </cell>
          <cell r="F460">
            <v>0</v>
          </cell>
          <cell r="G460">
            <v>2167490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3889200</v>
          </cell>
        </row>
        <row r="461">
          <cell r="B461" t="str">
            <v xml:space="preserve">   수입부대비용</v>
          </cell>
          <cell r="C461">
            <v>91110</v>
          </cell>
          <cell r="D461">
            <v>1739000</v>
          </cell>
          <cell r="E461">
            <v>1721710</v>
          </cell>
          <cell r="F461">
            <v>0</v>
          </cell>
          <cell r="G461">
            <v>2167490</v>
          </cell>
          <cell r="H461">
            <v>59606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5778916</v>
          </cell>
        </row>
        <row r="462">
          <cell r="B462" t="str">
            <v>6553001 재료비</v>
          </cell>
          <cell r="C462">
            <v>0</v>
          </cell>
          <cell r="D462">
            <v>0</v>
          </cell>
          <cell r="E462">
            <v>0</v>
          </cell>
          <cell r="F462">
            <v>153600000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153600000</v>
          </cell>
        </row>
        <row r="463">
          <cell r="B463" t="str">
            <v xml:space="preserve">   재료비</v>
          </cell>
          <cell r="C463">
            <v>0</v>
          </cell>
          <cell r="D463">
            <v>0</v>
          </cell>
          <cell r="E463">
            <v>0</v>
          </cell>
          <cell r="F463">
            <v>153600000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153600000</v>
          </cell>
        </row>
        <row r="464">
          <cell r="B464" t="str">
            <v>6518939 잡비기타</v>
          </cell>
          <cell r="C464">
            <v>919650</v>
          </cell>
          <cell r="D464">
            <v>1000224</v>
          </cell>
          <cell r="E464">
            <v>899300</v>
          </cell>
          <cell r="F464">
            <v>788940</v>
          </cell>
          <cell r="G464">
            <v>2339900</v>
          </cell>
          <cell r="H464">
            <v>1608390</v>
          </cell>
          <cell r="I464">
            <v>2170330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9726734</v>
          </cell>
        </row>
        <row r="465">
          <cell r="B465" t="str">
            <v>7518939 잡비기타</v>
          </cell>
          <cell r="C465">
            <v>5759910</v>
          </cell>
          <cell r="D465">
            <v>5247720</v>
          </cell>
          <cell r="E465">
            <v>8511971</v>
          </cell>
          <cell r="F465">
            <v>6155002</v>
          </cell>
          <cell r="G465">
            <v>8447990</v>
          </cell>
          <cell r="H465">
            <v>8671092</v>
          </cell>
          <cell r="I465">
            <v>5617990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48411675</v>
          </cell>
        </row>
        <row r="466">
          <cell r="B466" t="str">
            <v xml:space="preserve">   잡비</v>
          </cell>
          <cell r="C466">
            <v>6679560</v>
          </cell>
          <cell r="D466">
            <v>6247944</v>
          </cell>
          <cell r="E466">
            <v>9411271</v>
          </cell>
          <cell r="F466">
            <v>6943942</v>
          </cell>
          <cell r="G466">
            <v>10787890</v>
          </cell>
          <cell r="H466">
            <v>10279482</v>
          </cell>
          <cell r="I466">
            <v>7788320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58138409</v>
          </cell>
        </row>
        <row r="467">
          <cell r="B467" t="str">
            <v xml:space="preserve">  4.일반경비</v>
          </cell>
          <cell r="C467">
            <v>7714365191</v>
          </cell>
          <cell r="D467">
            <v>7661683414</v>
          </cell>
          <cell r="E467">
            <v>9500754083</v>
          </cell>
          <cell r="F467">
            <v>9875703855</v>
          </cell>
          <cell r="G467">
            <v>14114118148</v>
          </cell>
          <cell r="H467">
            <v>21224521257</v>
          </cell>
          <cell r="I467">
            <v>18992564576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89083710524</v>
          </cell>
        </row>
        <row r="468">
          <cell r="B468" t="str">
            <v>6515401 감가상각건물</v>
          </cell>
          <cell r="C468">
            <v>102837814</v>
          </cell>
          <cell r="D468">
            <v>102843143</v>
          </cell>
          <cell r="E468">
            <v>102840548</v>
          </cell>
          <cell r="F468">
            <v>102854452</v>
          </cell>
          <cell r="G468">
            <v>196655342</v>
          </cell>
          <cell r="H468">
            <v>196693712</v>
          </cell>
          <cell r="I468">
            <v>198470107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1003195118</v>
          </cell>
        </row>
        <row r="469">
          <cell r="B469" t="str">
            <v>6515403 감가상각구축물</v>
          </cell>
          <cell r="C469">
            <v>218647019</v>
          </cell>
          <cell r="D469">
            <v>219185349</v>
          </cell>
          <cell r="E469">
            <v>219309449</v>
          </cell>
          <cell r="F469">
            <v>220258623</v>
          </cell>
          <cell r="G469">
            <v>254135296</v>
          </cell>
          <cell r="H469">
            <v>255237898</v>
          </cell>
          <cell r="I469">
            <v>255162000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1641935634</v>
          </cell>
        </row>
        <row r="470">
          <cell r="B470" t="str">
            <v>6515404 감가상각기계장치</v>
          </cell>
          <cell r="C470">
            <v>24451040529</v>
          </cell>
          <cell r="D470">
            <v>24673826473</v>
          </cell>
          <cell r="E470">
            <v>25129348791</v>
          </cell>
          <cell r="F470">
            <v>25492205592</v>
          </cell>
          <cell r="G470">
            <v>38195006869</v>
          </cell>
          <cell r="H470">
            <v>42209334061</v>
          </cell>
          <cell r="I470">
            <v>40740069649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220890831964</v>
          </cell>
        </row>
        <row r="471">
          <cell r="B471" t="str">
            <v>6515405 감가상각차량운반</v>
          </cell>
          <cell r="C471">
            <v>39552278</v>
          </cell>
          <cell r="D471">
            <v>39552330</v>
          </cell>
          <cell r="E471">
            <v>42538914</v>
          </cell>
          <cell r="F471">
            <v>44704705</v>
          </cell>
          <cell r="G471">
            <v>68136781</v>
          </cell>
          <cell r="H471">
            <v>68103475</v>
          </cell>
          <cell r="I471">
            <v>68454622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371043105</v>
          </cell>
        </row>
        <row r="472">
          <cell r="B472" t="str">
            <v>6515406 감가상각기타유형자산</v>
          </cell>
          <cell r="C472">
            <v>67517197</v>
          </cell>
          <cell r="D472">
            <v>80866202</v>
          </cell>
          <cell r="E472">
            <v>81558721</v>
          </cell>
          <cell r="F472">
            <v>82113788</v>
          </cell>
          <cell r="G472">
            <v>130027282</v>
          </cell>
          <cell r="H472">
            <v>139595471</v>
          </cell>
          <cell r="I472">
            <v>133404414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715083075</v>
          </cell>
        </row>
        <row r="473">
          <cell r="B473" t="str">
            <v>6515439 감가상각무형자산</v>
          </cell>
          <cell r="C473">
            <v>104727365</v>
          </cell>
          <cell r="D473">
            <v>105181408</v>
          </cell>
          <cell r="E473">
            <v>106119842</v>
          </cell>
          <cell r="F473">
            <v>106378548</v>
          </cell>
          <cell r="G473">
            <v>113208924</v>
          </cell>
          <cell r="H473">
            <v>91457677</v>
          </cell>
          <cell r="I473">
            <v>94040886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721114650</v>
          </cell>
        </row>
        <row r="474">
          <cell r="B474" t="str">
            <v>6515451 감가상각(MIG)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H474">
            <v>9086000000</v>
          </cell>
          <cell r="I474">
            <v>5043000000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14129000000</v>
          </cell>
        </row>
        <row r="475">
          <cell r="B475" t="str">
            <v>7515401 감가상각건물</v>
          </cell>
          <cell r="C475">
            <v>99444668</v>
          </cell>
          <cell r="D475">
            <v>163994695</v>
          </cell>
          <cell r="E475">
            <v>163994698</v>
          </cell>
          <cell r="F475">
            <v>164193834</v>
          </cell>
          <cell r="G475">
            <v>204237823</v>
          </cell>
          <cell r="H475">
            <v>218583747</v>
          </cell>
          <cell r="I475">
            <v>207106994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1221556459</v>
          </cell>
        </row>
        <row r="476">
          <cell r="B476" t="str">
            <v>7515404 감가상각기계장치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B477" t="str">
            <v>7515405 감가상각차량운반</v>
          </cell>
          <cell r="C477">
            <v>3001997</v>
          </cell>
          <cell r="D477">
            <v>2773351</v>
          </cell>
          <cell r="E477">
            <v>2773352</v>
          </cell>
          <cell r="F477">
            <v>2455901</v>
          </cell>
          <cell r="G477">
            <v>2869764</v>
          </cell>
          <cell r="H477">
            <v>2869766</v>
          </cell>
          <cell r="I477">
            <v>2869761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19613892</v>
          </cell>
        </row>
        <row r="478">
          <cell r="B478" t="str">
            <v>7515406 감가상각기타유형자산</v>
          </cell>
          <cell r="C478">
            <v>1994882489</v>
          </cell>
          <cell r="D478">
            <v>2047399856</v>
          </cell>
          <cell r="E478">
            <v>2145383317</v>
          </cell>
          <cell r="F478">
            <v>2319094152</v>
          </cell>
          <cell r="G478">
            <v>4925046282</v>
          </cell>
          <cell r="H478">
            <v>5116232299</v>
          </cell>
          <cell r="I478">
            <v>5222560458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23770598853</v>
          </cell>
        </row>
        <row r="479">
          <cell r="B479" t="str">
            <v xml:space="preserve">   감가상각비</v>
          </cell>
          <cell r="C479">
            <v>27081651356</v>
          </cell>
          <cell r="D479">
            <v>27435622807</v>
          </cell>
          <cell r="E479">
            <v>27993867632</v>
          </cell>
          <cell r="F479">
            <v>28534259595</v>
          </cell>
          <cell r="G479">
            <v>44089324363</v>
          </cell>
          <cell r="H479">
            <v>57384108106</v>
          </cell>
          <cell r="I479">
            <v>51965138891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264483972750</v>
          </cell>
        </row>
        <row r="480">
          <cell r="B480" t="str">
            <v>8465201 창업비상각</v>
          </cell>
          <cell r="C480">
            <v>63679910</v>
          </cell>
          <cell r="D480">
            <v>63679910</v>
          </cell>
          <cell r="E480">
            <v>63679910</v>
          </cell>
          <cell r="F480">
            <v>63679910</v>
          </cell>
          <cell r="G480">
            <v>63679910</v>
          </cell>
          <cell r="H480">
            <v>63679910</v>
          </cell>
          <cell r="I480">
            <v>63679910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445759370</v>
          </cell>
        </row>
        <row r="481">
          <cell r="B481" t="str">
            <v>8465206 연구개발비상각</v>
          </cell>
          <cell r="C481">
            <v>215925343</v>
          </cell>
          <cell r="D481">
            <v>215925343</v>
          </cell>
          <cell r="E481">
            <v>215925343</v>
          </cell>
          <cell r="F481">
            <v>215925343</v>
          </cell>
          <cell r="G481">
            <v>215925343</v>
          </cell>
          <cell r="H481">
            <v>215925343</v>
          </cell>
          <cell r="I481">
            <v>215925343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1511477401</v>
          </cell>
        </row>
        <row r="482">
          <cell r="B482" t="str">
            <v xml:space="preserve">   무형자산상각비</v>
          </cell>
          <cell r="C482">
            <v>279605253</v>
          </cell>
          <cell r="D482">
            <v>279605253</v>
          </cell>
          <cell r="E482">
            <v>279605253</v>
          </cell>
          <cell r="F482">
            <v>279605253</v>
          </cell>
          <cell r="G482">
            <v>279605253</v>
          </cell>
          <cell r="H482">
            <v>279605253</v>
          </cell>
          <cell r="I482">
            <v>279605253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1957236771</v>
          </cell>
        </row>
        <row r="483">
          <cell r="B483" t="str">
            <v>7533001 대손상각-외상매출금</v>
          </cell>
          <cell r="C483">
            <v>2571751584</v>
          </cell>
          <cell r="D483">
            <v>2540891995</v>
          </cell>
          <cell r="E483">
            <v>2791580643</v>
          </cell>
          <cell r="F483">
            <v>2913187370</v>
          </cell>
          <cell r="G483">
            <v>5730174646</v>
          </cell>
          <cell r="H483">
            <v>6364124118</v>
          </cell>
          <cell r="I483">
            <v>6401307126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29313017482</v>
          </cell>
        </row>
        <row r="484">
          <cell r="B484" t="str">
            <v>7533004 대손상각-임차보증금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4719000000</v>
          </cell>
          <cell r="O484">
            <v>4719000000</v>
          </cell>
        </row>
        <row r="485">
          <cell r="B485" t="str">
            <v xml:space="preserve">   대손상각비</v>
          </cell>
          <cell r="C485">
            <v>2571751584</v>
          </cell>
          <cell r="D485">
            <v>2540891995</v>
          </cell>
          <cell r="E485">
            <v>2791580643</v>
          </cell>
          <cell r="F485">
            <v>2913187370</v>
          </cell>
          <cell r="G485">
            <v>5730174646</v>
          </cell>
          <cell r="H485">
            <v>6364124118</v>
          </cell>
          <cell r="I485">
            <v>11120307126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34032017482</v>
          </cell>
        </row>
        <row r="486">
          <cell r="B486" t="str">
            <v xml:space="preserve">  5.비현금성비용</v>
          </cell>
          <cell r="C486">
            <v>29933008193</v>
          </cell>
          <cell r="D486">
            <v>30256120055</v>
          </cell>
          <cell r="E486">
            <v>31065053528</v>
          </cell>
          <cell r="F486">
            <v>31727052218</v>
          </cell>
          <cell r="G486">
            <v>50099104262</v>
          </cell>
          <cell r="H486">
            <v>64027837477</v>
          </cell>
          <cell r="I486">
            <v>63365051270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300473227003</v>
          </cell>
        </row>
        <row r="487">
          <cell r="B487" t="str">
            <v>6550000 건설자산물대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B488" t="str">
            <v xml:space="preserve">   자산대체계정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B489" t="str">
            <v>6700000 단말기매출원가</v>
          </cell>
          <cell r="C489">
            <v>31955680727</v>
          </cell>
          <cell r="D489">
            <v>69799304273</v>
          </cell>
          <cell r="E489">
            <v>82681996658</v>
          </cell>
          <cell r="F489">
            <v>80741606258</v>
          </cell>
          <cell r="G489">
            <v>185466100970</v>
          </cell>
          <cell r="H489">
            <v>78666281690</v>
          </cell>
          <cell r="I489">
            <v>43651339371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572962309947</v>
          </cell>
        </row>
        <row r="490">
          <cell r="B490" t="str">
            <v xml:space="preserve">   2. 상품 매출원가</v>
          </cell>
          <cell r="C490">
            <v>31955680727</v>
          </cell>
          <cell r="D490">
            <v>69799304273</v>
          </cell>
          <cell r="E490">
            <v>82681996658</v>
          </cell>
          <cell r="F490">
            <v>80741606258</v>
          </cell>
          <cell r="G490">
            <v>185466100970</v>
          </cell>
          <cell r="H490">
            <v>78666281690</v>
          </cell>
          <cell r="I490">
            <v>43651339371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572962309947</v>
          </cell>
        </row>
        <row r="491">
          <cell r="B491" t="str">
            <v xml:space="preserve">          영  업  비  용  합  계</v>
          </cell>
          <cell r="C491">
            <v>177456432972</v>
          </cell>
          <cell r="D491">
            <v>218004107345</v>
          </cell>
          <cell r="E491">
            <v>240831934368</v>
          </cell>
          <cell r="F491">
            <v>243586079320</v>
          </cell>
          <cell r="G491">
            <v>487418699755</v>
          </cell>
          <cell r="H491">
            <v>402772161079</v>
          </cell>
          <cell r="I491">
            <v>294298320117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2064367734956</v>
          </cell>
        </row>
        <row r="492">
          <cell r="B492" t="str">
            <v>III. 매출총이익</v>
          </cell>
          <cell r="C492">
            <v>-34458323829</v>
          </cell>
          <cell r="D492">
            <v>-39074143710</v>
          </cell>
          <cell r="E492">
            <v>-44342784121</v>
          </cell>
          <cell r="F492">
            <v>-35789371975</v>
          </cell>
          <cell r="G492">
            <v>-46926196573</v>
          </cell>
          <cell r="H492">
            <v>-49642561381</v>
          </cell>
          <cell r="I492">
            <v>-81537884662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-331771266251</v>
          </cell>
        </row>
        <row r="493">
          <cell r="B493" t="str">
            <v>IV. 판매비와 관리비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B494" t="str">
            <v>7550000 건설자산물대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B495" t="str">
            <v xml:space="preserve">   건설자산물대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B496" t="str">
            <v>7551000 건가로대체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B497" t="str">
            <v xml:space="preserve">   건가로대체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B498" t="str">
            <v xml:space="preserve">        판 매 비 와 관 리 비  합 계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B499" t="str">
            <v>V.  영업이익</v>
          </cell>
          <cell r="C499">
            <v>-34458323829</v>
          </cell>
          <cell r="D499">
            <v>-39074143710</v>
          </cell>
          <cell r="E499">
            <v>-44342784121</v>
          </cell>
          <cell r="F499">
            <v>-35789371975</v>
          </cell>
          <cell r="G499">
            <v>-46926196573</v>
          </cell>
          <cell r="H499">
            <v>-49642561381</v>
          </cell>
          <cell r="I499">
            <v>-81537884662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-331771266251</v>
          </cell>
        </row>
        <row r="500">
          <cell r="B500" t="str">
            <v>VI. 영업외수익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B501" t="str">
            <v>8360101 이자수익예적금이자</v>
          </cell>
          <cell r="C501">
            <v>-17009</v>
          </cell>
          <cell r="D501">
            <v>0</v>
          </cell>
          <cell r="E501">
            <v>-3249486</v>
          </cell>
          <cell r="F501">
            <v>-244689</v>
          </cell>
          <cell r="G501">
            <v>-84745282</v>
          </cell>
          <cell r="H501">
            <v>-133031479</v>
          </cell>
          <cell r="I501">
            <v>-2501643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-223789588</v>
          </cell>
        </row>
        <row r="502">
          <cell r="B502" t="str">
            <v>8360102 이자수익대여금이자</v>
          </cell>
          <cell r="C502">
            <v>-7310303</v>
          </cell>
          <cell r="D502">
            <v>-2978351</v>
          </cell>
          <cell r="E502">
            <v>-1290882</v>
          </cell>
          <cell r="F502">
            <v>-343424</v>
          </cell>
          <cell r="G502">
            <v>-788865997</v>
          </cell>
          <cell r="H502">
            <v>-763391579</v>
          </cell>
          <cell r="I502">
            <v>-788127485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-2352308021</v>
          </cell>
        </row>
        <row r="503">
          <cell r="B503" t="str">
            <v>8360111 이자수익유가증권이자</v>
          </cell>
          <cell r="C503">
            <v>-62316642</v>
          </cell>
          <cell r="D503">
            <v>-56444758</v>
          </cell>
          <cell r="E503">
            <v>-247208332</v>
          </cell>
          <cell r="F503">
            <v>121459026</v>
          </cell>
          <cell r="G503">
            <v>-69118844</v>
          </cell>
          <cell r="H503">
            <v>-59786406</v>
          </cell>
          <cell r="I503">
            <v>-63484529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-436900485</v>
          </cell>
        </row>
        <row r="504">
          <cell r="B504" t="str">
            <v>8360129 이자수익기타</v>
          </cell>
          <cell r="C504">
            <v>-316749730</v>
          </cell>
          <cell r="D504">
            <v>-569214195</v>
          </cell>
          <cell r="E504">
            <v>-726505413</v>
          </cell>
          <cell r="F504">
            <v>-1846417583</v>
          </cell>
          <cell r="G504">
            <v>-1170521662</v>
          </cell>
          <cell r="H504">
            <v>-473503772</v>
          </cell>
          <cell r="I504">
            <v>-732010713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-5834923068</v>
          </cell>
        </row>
        <row r="505">
          <cell r="B505" t="str">
            <v xml:space="preserve">   이자수익</v>
          </cell>
          <cell r="C505">
            <v>-386393684</v>
          </cell>
          <cell r="D505">
            <v>-628637304</v>
          </cell>
          <cell r="E505">
            <v>-978254113</v>
          </cell>
          <cell r="F505">
            <v>-1725546670</v>
          </cell>
          <cell r="G505">
            <v>-2113251785</v>
          </cell>
          <cell r="H505">
            <v>-1429713236</v>
          </cell>
          <cell r="I505">
            <v>-1586124370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-8847921162</v>
          </cell>
        </row>
        <row r="506">
          <cell r="B506" t="str">
            <v>8360704 유가증권처분익수익증권</v>
          </cell>
          <cell r="C506">
            <v>-1432250000</v>
          </cell>
          <cell r="D506">
            <v>0</v>
          </cell>
          <cell r="E506">
            <v>0</v>
          </cell>
          <cell r="F506">
            <v>0</v>
          </cell>
          <cell r="G506">
            <v>-1547488957</v>
          </cell>
          <cell r="H506">
            <v>-898000001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-3877738958</v>
          </cell>
        </row>
        <row r="507">
          <cell r="B507" t="str">
            <v xml:space="preserve">   유가증권처분이익</v>
          </cell>
          <cell r="C507">
            <v>-1432250000</v>
          </cell>
          <cell r="D507">
            <v>0</v>
          </cell>
          <cell r="E507">
            <v>0</v>
          </cell>
          <cell r="F507">
            <v>0</v>
          </cell>
          <cell r="G507">
            <v>-1547488957</v>
          </cell>
          <cell r="H507">
            <v>-898000001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-3877738958</v>
          </cell>
        </row>
        <row r="508">
          <cell r="B508" t="str">
            <v>8360804 유가증권평가익수익증권</v>
          </cell>
          <cell r="C508">
            <v>-1426288727</v>
          </cell>
          <cell r="D508">
            <v>345891066</v>
          </cell>
          <cell r="E508">
            <v>504212742</v>
          </cell>
          <cell r="F508">
            <v>-335831698</v>
          </cell>
          <cell r="G508">
            <v>150016617</v>
          </cell>
          <cell r="H508">
            <v>762000000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B509" t="str">
            <v xml:space="preserve">   유가증권평가이익</v>
          </cell>
          <cell r="C509">
            <v>-1426288727</v>
          </cell>
          <cell r="D509">
            <v>345891066</v>
          </cell>
          <cell r="E509">
            <v>504212742</v>
          </cell>
          <cell r="F509">
            <v>-335831698</v>
          </cell>
          <cell r="G509">
            <v>150016617</v>
          </cell>
          <cell r="H509">
            <v>762000000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B510" t="str">
            <v>8360500 임대료수익-전략매장</v>
          </cell>
          <cell r="C510">
            <v>-9978946</v>
          </cell>
          <cell r="D510">
            <v>-16890618</v>
          </cell>
          <cell r="E510">
            <v>-39156615</v>
          </cell>
          <cell r="F510">
            <v>-39137127</v>
          </cell>
          <cell r="G510">
            <v>-31728036</v>
          </cell>
          <cell r="H510">
            <v>-52483431</v>
          </cell>
          <cell r="I510">
            <v>-41094986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-230469759</v>
          </cell>
        </row>
        <row r="511">
          <cell r="B511" t="str">
            <v>8360502 임대료수익-기지국</v>
          </cell>
          <cell r="C511">
            <v>-349049967</v>
          </cell>
          <cell r="D511">
            <v>-25098000</v>
          </cell>
          <cell r="E511">
            <v>-36653713</v>
          </cell>
          <cell r="F511">
            <v>-45430687</v>
          </cell>
          <cell r="G511">
            <v>-110743154</v>
          </cell>
          <cell r="H511">
            <v>-3061787432</v>
          </cell>
          <cell r="I511">
            <v>-130921159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-3759684112</v>
          </cell>
        </row>
        <row r="512">
          <cell r="B512" t="str">
            <v>8360503 임대료수익-기타</v>
          </cell>
          <cell r="C512">
            <v>-2093909</v>
          </cell>
          <cell r="D512">
            <v>-1373584</v>
          </cell>
          <cell r="E512">
            <v>-2570166</v>
          </cell>
          <cell r="F512">
            <v>-14099833</v>
          </cell>
          <cell r="G512">
            <v>-170529212</v>
          </cell>
          <cell r="H512">
            <v>-133846814</v>
          </cell>
          <cell r="I512">
            <v>-191257875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-515771393</v>
          </cell>
        </row>
        <row r="513">
          <cell r="B513" t="str">
            <v xml:space="preserve">   임대료</v>
          </cell>
          <cell r="C513">
            <v>-361122822</v>
          </cell>
          <cell r="D513">
            <v>-43362202</v>
          </cell>
          <cell r="E513">
            <v>-78380494</v>
          </cell>
          <cell r="F513">
            <v>-98667647</v>
          </cell>
          <cell r="G513">
            <v>-313000402</v>
          </cell>
          <cell r="H513">
            <v>-3248117677</v>
          </cell>
          <cell r="I513">
            <v>-363274020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-4505925264</v>
          </cell>
        </row>
        <row r="514">
          <cell r="B514" t="str">
            <v>8360600 정보회수대행수익(700)</v>
          </cell>
          <cell r="C514">
            <v>-82746647</v>
          </cell>
          <cell r="D514">
            <v>-90616589</v>
          </cell>
          <cell r="E514">
            <v>-83385063</v>
          </cell>
          <cell r="F514">
            <v>-108342833</v>
          </cell>
          <cell r="G514">
            <v>-137708869</v>
          </cell>
          <cell r="H514">
            <v>-140613365</v>
          </cell>
          <cell r="I514">
            <v>-129107907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-772521273</v>
          </cell>
        </row>
        <row r="515">
          <cell r="B515" t="str">
            <v>8360601 국제통화회수대행료</v>
          </cell>
          <cell r="C515">
            <v>-99074634</v>
          </cell>
          <cell r="D515">
            <v>-100411223</v>
          </cell>
          <cell r="E515">
            <v>-105523714</v>
          </cell>
          <cell r="F515">
            <v>-103958874</v>
          </cell>
          <cell r="G515">
            <v>-193701231</v>
          </cell>
          <cell r="H515">
            <v>-221007005</v>
          </cell>
          <cell r="I515">
            <v>-244828984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-1068505665</v>
          </cell>
        </row>
        <row r="516">
          <cell r="B516" t="str">
            <v xml:space="preserve">   정보회수대행료</v>
          </cell>
          <cell r="C516">
            <v>-181821281</v>
          </cell>
          <cell r="D516">
            <v>-191027812</v>
          </cell>
          <cell r="E516">
            <v>-188908777</v>
          </cell>
          <cell r="F516">
            <v>-212301707</v>
          </cell>
          <cell r="G516">
            <v>-331410100</v>
          </cell>
          <cell r="H516">
            <v>-361620370</v>
          </cell>
          <cell r="I516">
            <v>-373936891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-1841026938</v>
          </cell>
        </row>
        <row r="517">
          <cell r="B517" t="str">
            <v>8360650 KT선불카드제작수익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-667400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-667400</v>
          </cell>
        </row>
        <row r="518">
          <cell r="B518" t="str">
            <v>8360651 KT선불카드판매대행수익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-672300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-672300</v>
          </cell>
        </row>
        <row r="519"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-1339700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-1339700</v>
          </cell>
        </row>
        <row r="520">
          <cell r="B520" t="str">
            <v>8361200 외환차익　　　　　</v>
          </cell>
          <cell r="C520">
            <v>-609204</v>
          </cell>
          <cell r="D520">
            <v>-6267280</v>
          </cell>
          <cell r="E520">
            <v>-2448696</v>
          </cell>
          <cell r="F520">
            <v>-5280751</v>
          </cell>
          <cell r="G520">
            <v>-454599077</v>
          </cell>
          <cell r="H520">
            <v>-2009485169</v>
          </cell>
          <cell r="I520">
            <v>-14792146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-2493482323</v>
          </cell>
        </row>
        <row r="521">
          <cell r="B521" t="str">
            <v xml:space="preserve">   외환차익</v>
          </cell>
          <cell r="C521">
            <v>-609204</v>
          </cell>
          <cell r="D521">
            <v>-6267280</v>
          </cell>
          <cell r="E521">
            <v>-2448696</v>
          </cell>
          <cell r="F521">
            <v>-5280751</v>
          </cell>
          <cell r="G521">
            <v>-454599077</v>
          </cell>
          <cell r="H521">
            <v>-2009485169</v>
          </cell>
          <cell r="I521">
            <v>-14792146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-2493482323</v>
          </cell>
        </row>
        <row r="522">
          <cell r="B522" t="str">
            <v>8361300 외화환산이익　　　</v>
          </cell>
          <cell r="C522">
            <v>31396</v>
          </cell>
          <cell r="D522">
            <v>-2786808889</v>
          </cell>
          <cell r="E522">
            <v>2786808889</v>
          </cell>
          <cell r="F522">
            <v>-3402594</v>
          </cell>
          <cell r="G522">
            <v>-2680449384</v>
          </cell>
          <cell r="H522">
            <v>-1941598902</v>
          </cell>
          <cell r="I522">
            <v>-866843901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-5492263385</v>
          </cell>
        </row>
        <row r="523">
          <cell r="B523" t="str">
            <v xml:space="preserve">   외화환산이익이익</v>
          </cell>
          <cell r="C523">
            <v>31396</v>
          </cell>
          <cell r="D523">
            <v>-2786808889</v>
          </cell>
          <cell r="E523">
            <v>2786808889</v>
          </cell>
          <cell r="F523">
            <v>-3402594</v>
          </cell>
          <cell r="G523">
            <v>-2680449384</v>
          </cell>
          <cell r="H523">
            <v>-1941598902</v>
          </cell>
          <cell r="I523">
            <v>-866843901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-5492263385</v>
          </cell>
        </row>
        <row r="524">
          <cell r="B524" t="str">
            <v>8361603 유형처분익차량운반구</v>
          </cell>
          <cell r="C524">
            <v>0</v>
          </cell>
          <cell r="D524">
            <v>0</v>
          </cell>
          <cell r="E524">
            <v>0</v>
          </cell>
          <cell r="F524">
            <v>-14545077</v>
          </cell>
          <cell r="G524">
            <v>0</v>
          </cell>
          <cell r="H524">
            <v>0</v>
          </cell>
          <cell r="I524">
            <v>-1987561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-16532638</v>
          </cell>
        </row>
        <row r="525">
          <cell r="B525" t="str">
            <v>8361604 유형처분익기타유형</v>
          </cell>
          <cell r="C525">
            <v>-277163</v>
          </cell>
          <cell r="D525">
            <v>0</v>
          </cell>
          <cell r="E525">
            <v>-2431191</v>
          </cell>
          <cell r="F525">
            <v>-2269741</v>
          </cell>
          <cell r="G525">
            <v>-306300</v>
          </cell>
          <cell r="H525">
            <v>0</v>
          </cell>
          <cell r="I525">
            <v>-19085894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-24370289</v>
          </cell>
        </row>
        <row r="526">
          <cell r="B526" t="str">
            <v xml:space="preserve">   유형자산처분이익</v>
          </cell>
          <cell r="C526">
            <v>-277163</v>
          </cell>
          <cell r="D526">
            <v>0</v>
          </cell>
          <cell r="E526">
            <v>-2431191</v>
          </cell>
          <cell r="F526">
            <v>-16814818</v>
          </cell>
          <cell r="G526">
            <v>-306300</v>
          </cell>
          <cell r="H526">
            <v>0</v>
          </cell>
          <cell r="I526">
            <v>-21073455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-40902927</v>
          </cell>
        </row>
        <row r="527">
          <cell r="B527" t="str">
            <v>8363940 영업외수익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B528" t="str">
            <v>8363949 영업외수익-기타</v>
          </cell>
          <cell r="C528">
            <v>-615814314</v>
          </cell>
          <cell r="D528">
            <v>-915391248</v>
          </cell>
          <cell r="E528">
            <v>-2262505622</v>
          </cell>
          <cell r="F528">
            <v>-803295868</v>
          </cell>
          <cell r="G528">
            <v>-1882037527</v>
          </cell>
          <cell r="H528">
            <v>-565075840</v>
          </cell>
          <cell r="I528">
            <v>-595721615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-7639842034</v>
          </cell>
        </row>
        <row r="529">
          <cell r="B529" t="str">
            <v xml:space="preserve">   기타영업외수익</v>
          </cell>
          <cell r="C529">
            <v>-615814314</v>
          </cell>
          <cell r="D529">
            <v>-915391248</v>
          </cell>
          <cell r="E529">
            <v>-2262505622</v>
          </cell>
          <cell r="F529">
            <v>-803295868</v>
          </cell>
          <cell r="G529">
            <v>-1882037527</v>
          </cell>
          <cell r="H529">
            <v>-565075840</v>
          </cell>
          <cell r="I529">
            <v>-595721615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-7639842034</v>
          </cell>
        </row>
        <row r="530">
          <cell r="B530" t="str">
            <v>8360112 잡이익-단말기할증료</v>
          </cell>
          <cell r="C530">
            <v>-167316454</v>
          </cell>
          <cell r="D530">
            <v>-112515206</v>
          </cell>
          <cell r="E530">
            <v>-28059164</v>
          </cell>
          <cell r="F530">
            <v>-51843302</v>
          </cell>
          <cell r="G530">
            <v>-301014683</v>
          </cell>
          <cell r="H530">
            <v>-310401273</v>
          </cell>
          <cell r="I530">
            <v>-292885494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-1264035576</v>
          </cell>
        </row>
        <row r="531">
          <cell r="B531" t="str">
            <v>8363901 잡이익위약금</v>
          </cell>
          <cell r="C531">
            <v>-831787197</v>
          </cell>
          <cell r="D531">
            <v>-728011047</v>
          </cell>
          <cell r="E531">
            <v>-1892629251</v>
          </cell>
          <cell r="F531">
            <v>-1212760247</v>
          </cell>
          <cell r="G531">
            <v>-1486580683</v>
          </cell>
          <cell r="H531">
            <v>-1072208132</v>
          </cell>
          <cell r="I531">
            <v>-1075531442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-8299507999</v>
          </cell>
        </row>
        <row r="532">
          <cell r="B532" t="str">
            <v>8363908 잡이익PCS연체가산금</v>
          </cell>
          <cell r="C532">
            <v>-891465824</v>
          </cell>
          <cell r="D532">
            <v>-808322907</v>
          </cell>
          <cell r="E532">
            <v>-794414817</v>
          </cell>
          <cell r="F532">
            <v>-916193931</v>
          </cell>
          <cell r="G532">
            <v>-1191610438</v>
          </cell>
          <cell r="H532">
            <v>-1336513982</v>
          </cell>
          <cell r="I532">
            <v>-1432052142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-7370574041</v>
          </cell>
        </row>
        <row r="533">
          <cell r="B533" t="str">
            <v>8363911 잡이익연체가산금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-440000</v>
          </cell>
          <cell r="H533">
            <v>-95259</v>
          </cell>
          <cell r="I533">
            <v>-380745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-916004</v>
          </cell>
        </row>
        <row r="534">
          <cell r="B534" t="str">
            <v>8363939 잡이익-기타</v>
          </cell>
          <cell r="C534">
            <v>-166962324</v>
          </cell>
          <cell r="D534">
            <v>-36629641</v>
          </cell>
          <cell r="E534">
            <v>-193461319</v>
          </cell>
          <cell r="F534">
            <v>-107571601</v>
          </cell>
          <cell r="G534">
            <v>-282926751</v>
          </cell>
          <cell r="H534">
            <v>-901178257</v>
          </cell>
          <cell r="I534">
            <v>-538599243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-2227329136</v>
          </cell>
        </row>
        <row r="535">
          <cell r="B535" t="str">
            <v xml:space="preserve">   잡이익</v>
          </cell>
          <cell r="C535">
            <v>-2057531799</v>
          </cell>
          <cell r="D535">
            <v>-1685478801</v>
          </cell>
          <cell r="E535">
            <v>-2908564551</v>
          </cell>
          <cell r="F535">
            <v>-2288369081</v>
          </cell>
          <cell r="G535">
            <v>-3262572555</v>
          </cell>
          <cell r="H535">
            <v>-3620396903</v>
          </cell>
          <cell r="I535">
            <v>-3339449066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-19162362756</v>
          </cell>
        </row>
        <row r="536">
          <cell r="B536" t="str">
            <v xml:space="preserve">           영 업 외 수 익  합 계</v>
          </cell>
          <cell r="C536">
            <v>-6462077598</v>
          </cell>
          <cell r="D536">
            <v>-5911082470</v>
          </cell>
          <cell r="E536">
            <v>-3130471813</v>
          </cell>
          <cell r="F536">
            <v>-5489510834</v>
          </cell>
          <cell r="G536">
            <v>-12436439170</v>
          </cell>
          <cell r="H536">
            <v>-13312008098</v>
          </cell>
          <cell r="I536">
            <v>-7161215464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-53902805447</v>
          </cell>
        </row>
        <row r="537">
          <cell r="B537" t="str">
            <v>VII. 영업외비용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B538" t="str">
            <v>8465101 이자비용당좌차월이자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8971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8971</v>
          </cell>
        </row>
        <row r="539">
          <cell r="B539" t="str">
            <v>8465102 이자비용단기차입이자</v>
          </cell>
          <cell r="C539">
            <v>885404109</v>
          </cell>
          <cell r="D539">
            <v>598739726</v>
          </cell>
          <cell r="E539">
            <v>662890409</v>
          </cell>
          <cell r="F539">
            <v>560410959</v>
          </cell>
          <cell r="G539">
            <v>1680978072</v>
          </cell>
          <cell r="H539">
            <v>1551367120</v>
          </cell>
          <cell r="I539">
            <v>1515103243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7454893638</v>
          </cell>
        </row>
        <row r="540">
          <cell r="B540" t="str">
            <v>8465111 이자비용사채이자　　　　　</v>
          </cell>
          <cell r="C540">
            <v>9561498684</v>
          </cell>
          <cell r="D540">
            <v>9735810624</v>
          </cell>
          <cell r="E540">
            <v>12324106269</v>
          </cell>
          <cell r="F540">
            <v>12517770606</v>
          </cell>
          <cell r="G540">
            <v>17297133258</v>
          </cell>
          <cell r="H540">
            <v>17823408444</v>
          </cell>
          <cell r="I540">
            <v>19538707143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98798435028</v>
          </cell>
        </row>
        <row r="541">
          <cell r="B541" t="str">
            <v>8465112 사채할인발행차금상각</v>
          </cell>
          <cell r="C541">
            <v>1421196910</v>
          </cell>
          <cell r="D541">
            <v>1650900531</v>
          </cell>
          <cell r="E541">
            <v>1421196909</v>
          </cell>
          <cell r="F541">
            <v>2044870717</v>
          </cell>
          <cell r="G541">
            <v>4230951651</v>
          </cell>
          <cell r="H541">
            <v>4147607486</v>
          </cell>
          <cell r="I541">
            <v>3728917243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18645641447</v>
          </cell>
        </row>
        <row r="542">
          <cell r="B542" t="str">
            <v>8465113 이자비용장기차입이자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3271710064</v>
          </cell>
          <cell r="H542">
            <v>203159105</v>
          </cell>
          <cell r="I542">
            <v>228129091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3702998260</v>
          </cell>
        </row>
        <row r="543">
          <cell r="B543" t="str">
            <v>8465114 이자비용장기차입이자(시설)</v>
          </cell>
          <cell r="C543">
            <v>731780210</v>
          </cell>
          <cell r="D543">
            <v>419446514</v>
          </cell>
          <cell r="E543">
            <v>547094783</v>
          </cell>
          <cell r="F543">
            <v>1409440525</v>
          </cell>
          <cell r="G543">
            <v>1085513409</v>
          </cell>
          <cell r="H543">
            <v>2984157621</v>
          </cell>
          <cell r="I543">
            <v>1077425391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8254858453</v>
          </cell>
        </row>
        <row r="544">
          <cell r="B544" t="str">
            <v>8465116 이자비용CP할인</v>
          </cell>
          <cell r="C544">
            <v>321739725</v>
          </cell>
          <cell r="D544">
            <v>342769862</v>
          </cell>
          <cell r="E544">
            <v>410720547</v>
          </cell>
          <cell r="F544">
            <v>268863012</v>
          </cell>
          <cell r="G544">
            <v>2536904179</v>
          </cell>
          <cell r="H544">
            <v>2137364373</v>
          </cell>
          <cell r="I544">
            <v>2177813709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8196175407</v>
          </cell>
        </row>
        <row r="545">
          <cell r="B545" t="str">
            <v>8465117 이자비용리스이자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724843523</v>
          </cell>
          <cell r="H545">
            <v>698553398</v>
          </cell>
          <cell r="I545">
            <v>753119992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2176516913</v>
          </cell>
        </row>
        <row r="546">
          <cell r="B546" t="str">
            <v>8465139 (건설자금이자)</v>
          </cell>
          <cell r="C546">
            <v>-1789725606</v>
          </cell>
          <cell r="D546">
            <v>-1619957752</v>
          </cell>
          <cell r="E546">
            <v>-4930773476</v>
          </cell>
          <cell r="F546">
            <v>-2855479204</v>
          </cell>
          <cell r="G546">
            <v>-3733232293</v>
          </cell>
          <cell r="H546">
            <v>-3920676320</v>
          </cell>
          <cell r="I546">
            <v>-4519235716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-23369080367</v>
          </cell>
        </row>
        <row r="547">
          <cell r="B547" t="str">
            <v xml:space="preserve">   이자비용</v>
          </cell>
          <cell r="C547">
            <v>11131894032</v>
          </cell>
          <cell r="D547">
            <v>11127709505</v>
          </cell>
          <cell r="E547">
            <v>10435235441</v>
          </cell>
          <cell r="F547">
            <v>13945876615</v>
          </cell>
          <cell r="G547">
            <v>27094801863</v>
          </cell>
          <cell r="H547">
            <v>25624950198</v>
          </cell>
          <cell r="I547">
            <v>24499980096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123860447750</v>
          </cell>
        </row>
        <row r="548">
          <cell r="B548" t="str">
            <v>8465504 유가증권처분손수익증권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B549" t="str">
            <v xml:space="preserve">   유가증권처분손실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B550" t="str">
            <v>8465604 유가증권평가손수익증권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B551" t="str">
            <v xml:space="preserve">   유가증권평가손실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B552" t="str">
            <v>8465701 재고자산평가손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6130768978</v>
          </cell>
          <cell r="H552">
            <v>406919917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6537688895</v>
          </cell>
        </row>
        <row r="553">
          <cell r="B553" t="str">
            <v xml:space="preserve">   재고자산평가손실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6130768978</v>
          </cell>
          <cell r="H553">
            <v>406919917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6537688895</v>
          </cell>
        </row>
        <row r="554">
          <cell r="B554" t="str">
            <v>8466400 외환차손　　　　　</v>
          </cell>
          <cell r="C554">
            <v>247705593</v>
          </cell>
          <cell r="D554">
            <v>93217941</v>
          </cell>
          <cell r="E554">
            <v>11827504</v>
          </cell>
          <cell r="F554">
            <v>174368349</v>
          </cell>
          <cell r="G554">
            <v>3498915768</v>
          </cell>
          <cell r="H554">
            <v>-64758869</v>
          </cell>
          <cell r="I554">
            <v>23338263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3984614549</v>
          </cell>
        </row>
        <row r="555">
          <cell r="B555" t="str">
            <v xml:space="preserve">   외환차손</v>
          </cell>
          <cell r="C555">
            <v>247705593</v>
          </cell>
          <cell r="D555">
            <v>93217941</v>
          </cell>
          <cell r="E555">
            <v>11827504</v>
          </cell>
          <cell r="F555">
            <v>174368349</v>
          </cell>
          <cell r="G555">
            <v>3498915768</v>
          </cell>
          <cell r="H555">
            <v>-64758869</v>
          </cell>
          <cell r="I555">
            <v>23338263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3984614549</v>
          </cell>
        </row>
        <row r="556">
          <cell r="B556" t="str">
            <v>8466500 외화환산손실　　　</v>
          </cell>
          <cell r="C556">
            <v>919168851</v>
          </cell>
          <cell r="D556">
            <v>-1218979556</v>
          </cell>
          <cell r="E556">
            <v>13595684827</v>
          </cell>
          <cell r="F556">
            <v>-656890666</v>
          </cell>
          <cell r="G556">
            <v>-8846834601</v>
          </cell>
          <cell r="H556">
            <v>945201176</v>
          </cell>
          <cell r="I556">
            <v>63793163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4801143194</v>
          </cell>
        </row>
        <row r="557">
          <cell r="B557" t="str">
            <v xml:space="preserve">   외화환산손실</v>
          </cell>
          <cell r="C557">
            <v>919168851</v>
          </cell>
          <cell r="D557">
            <v>-1218979556</v>
          </cell>
          <cell r="E557">
            <v>13595684827</v>
          </cell>
          <cell r="F557">
            <v>-656890666</v>
          </cell>
          <cell r="G557">
            <v>-8846834601</v>
          </cell>
          <cell r="H557">
            <v>945201176</v>
          </cell>
          <cell r="I557">
            <v>63793163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4801143194</v>
          </cell>
        </row>
        <row r="558">
          <cell r="B558" t="str">
            <v>8466601 법정기부금</v>
          </cell>
          <cell r="C558">
            <v>0</v>
          </cell>
          <cell r="D558">
            <v>500000</v>
          </cell>
          <cell r="E558">
            <v>1000000</v>
          </cell>
          <cell r="F558">
            <v>3901000000</v>
          </cell>
          <cell r="G558">
            <v>500000</v>
          </cell>
          <cell r="H558">
            <v>2300000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3905300000</v>
          </cell>
        </row>
        <row r="559">
          <cell r="B559" t="str">
            <v>8466602 지정기부금</v>
          </cell>
          <cell r="C559">
            <v>2000000</v>
          </cell>
          <cell r="D559">
            <v>270000000</v>
          </cell>
          <cell r="E559">
            <v>0</v>
          </cell>
          <cell r="F559">
            <v>0</v>
          </cell>
          <cell r="G559">
            <v>1000000</v>
          </cell>
          <cell r="H559">
            <v>5000000</v>
          </cell>
          <cell r="I559">
            <v>26000000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304000000</v>
          </cell>
        </row>
        <row r="560">
          <cell r="B560" t="str">
            <v>8466639 기부금기타</v>
          </cell>
          <cell r="C560">
            <v>3300000</v>
          </cell>
          <cell r="D560">
            <v>1300000</v>
          </cell>
          <cell r="E560">
            <v>316070</v>
          </cell>
          <cell r="F560">
            <v>0</v>
          </cell>
          <cell r="G560">
            <v>0</v>
          </cell>
          <cell r="H560">
            <v>3000000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7916070</v>
          </cell>
        </row>
        <row r="561">
          <cell r="B561" t="str">
            <v xml:space="preserve">   기부금</v>
          </cell>
          <cell r="C561">
            <v>5300000</v>
          </cell>
          <cell r="D561">
            <v>271800000</v>
          </cell>
          <cell r="E561">
            <v>1316070</v>
          </cell>
          <cell r="F561">
            <v>3901000000</v>
          </cell>
          <cell r="G561">
            <v>1500000</v>
          </cell>
          <cell r="H561">
            <v>10300000</v>
          </cell>
          <cell r="I561">
            <v>26000000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4217216070</v>
          </cell>
        </row>
        <row r="562">
          <cell r="B562" t="str">
            <v>8466901 유형처분손토지및건물</v>
          </cell>
          <cell r="C562">
            <v>0</v>
          </cell>
          <cell r="D562">
            <v>0</v>
          </cell>
          <cell r="E562">
            <v>127427221</v>
          </cell>
          <cell r="F562">
            <v>0</v>
          </cell>
          <cell r="G562">
            <v>34327511</v>
          </cell>
          <cell r="H562">
            <v>25948909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187703641</v>
          </cell>
        </row>
        <row r="563">
          <cell r="B563" t="str">
            <v>8466902 유형처분손기계장치</v>
          </cell>
          <cell r="C563">
            <v>0</v>
          </cell>
          <cell r="D563">
            <v>0</v>
          </cell>
          <cell r="E563">
            <v>20375213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20375213</v>
          </cell>
        </row>
        <row r="564">
          <cell r="B564" t="str">
            <v>8466903 유형처분손차량운반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135308424</v>
          </cell>
          <cell r="H564">
            <v>63834255</v>
          </cell>
          <cell r="I564">
            <v>22614737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221757416</v>
          </cell>
        </row>
        <row r="565">
          <cell r="B565" t="str">
            <v>8466904 유형처분손기타유형</v>
          </cell>
          <cell r="C565">
            <v>9723505</v>
          </cell>
          <cell r="D565">
            <v>0</v>
          </cell>
          <cell r="E565">
            <v>183349</v>
          </cell>
          <cell r="F565">
            <v>18301</v>
          </cell>
          <cell r="G565">
            <v>2743926</v>
          </cell>
          <cell r="H565">
            <v>0</v>
          </cell>
          <cell r="I565">
            <v>6498331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19167412</v>
          </cell>
        </row>
        <row r="566">
          <cell r="B566" t="str">
            <v>8466939 유형자산처분손기타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470602499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470602499</v>
          </cell>
        </row>
        <row r="567">
          <cell r="B567" t="str">
            <v xml:space="preserve">   유형자산처분손실</v>
          </cell>
          <cell r="C567">
            <v>9723505</v>
          </cell>
          <cell r="D567">
            <v>0</v>
          </cell>
          <cell r="E567">
            <v>147985783</v>
          </cell>
          <cell r="F567">
            <v>18301</v>
          </cell>
          <cell r="G567">
            <v>172379861</v>
          </cell>
          <cell r="H567">
            <v>560385663</v>
          </cell>
          <cell r="I567">
            <v>29113068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919606181</v>
          </cell>
        </row>
        <row r="568">
          <cell r="B568" t="str">
            <v>8467100 사채상환손실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B569" t="str">
            <v xml:space="preserve">   사채상환손실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B570" t="str">
            <v>8467202 지급보증료차입금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B571" t="str">
            <v xml:space="preserve">   지급보증료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8468940 기타영업외비용</v>
          </cell>
          <cell r="C572">
            <v>104857549</v>
          </cell>
          <cell r="D572">
            <v>267009310</v>
          </cell>
          <cell r="E572">
            <v>2118270693</v>
          </cell>
          <cell r="F572">
            <v>2200648181</v>
          </cell>
          <cell r="G572">
            <v>2378830461</v>
          </cell>
          <cell r="H572">
            <v>4258888610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11328504804</v>
          </cell>
        </row>
        <row r="573">
          <cell r="B573" t="str">
            <v xml:space="preserve">   기타영업외비용</v>
          </cell>
          <cell r="C573">
            <v>104857549</v>
          </cell>
          <cell r="D573">
            <v>267009310</v>
          </cell>
          <cell r="E573">
            <v>2118270693</v>
          </cell>
          <cell r="F573">
            <v>2200648181</v>
          </cell>
          <cell r="G573">
            <v>2378830461</v>
          </cell>
          <cell r="H573">
            <v>4258888610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11328504804</v>
          </cell>
        </row>
        <row r="574">
          <cell r="B574" t="str">
            <v>8468909 제세추납액(부가세,원천세)</v>
          </cell>
          <cell r="C574">
            <v>5097196</v>
          </cell>
          <cell r="D574">
            <v>8619773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13716969</v>
          </cell>
        </row>
        <row r="575">
          <cell r="B575" t="str">
            <v>8468938 잡손실(영업)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7575478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7575478</v>
          </cell>
        </row>
        <row r="576">
          <cell r="B576" t="str">
            <v>8468939 잡손실기타</v>
          </cell>
          <cell r="C576">
            <v>23076585</v>
          </cell>
          <cell r="D576">
            <v>22750771</v>
          </cell>
          <cell r="E576">
            <v>26747283</v>
          </cell>
          <cell r="F576">
            <v>21148530</v>
          </cell>
          <cell r="G576">
            <v>48287080</v>
          </cell>
          <cell r="H576">
            <v>149834469</v>
          </cell>
          <cell r="I576">
            <v>166407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292011125</v>
          </cell>
        </row>
        <row r="577">
          <cell r="B577" t="str">
            <v xml:space="preserve">   잡손실</v>
          </cell>
          <cell r="C577">
            <v>28173781</v>
          </cell>
          <cell r="D577">
            <v>31370544</v>
          </cell>
          <cell r="E577">
            <v>26747283</v>
          </cell>
          <cell r="F577">
            <v>21148530</v>
          </cell>
          <cell r="G577">
            <v>55862558</v>
          </cell>
          <cell r="H577">
            <v>149834469</v>
          </cell>
          <cell r="I577">
            <v>166407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313303572</v>
          </cell>
        </row>
        <row r="578">
          <cell r="B578" t="str">
            <v xml:space="preserve">           영 업 외 비 용  합 계</v>
          </cell>
          <cell r="C578">
            <v>12446823311</v>
          </cell>
          <cell r="D578">
            <v>10572127744</v>
          </cell>
          <cell r="E578">
            <v>26337067601</v>
          </cell>
          <cell r="F578">
            <v>19586169310</v>
          </cell>
          <cell r="G578">
            <v>30486224888</v>
          </cell>
          <cell r="H578">
            <v>31891721164</v>
          </cell>
          <cell r="I578">
            <v>24642390997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155962525015</v>
          </cell>
        </row>
        <row r="579">
          <cell r="B579" t="str">
            <v>VIII.경상이익</v>
          </cell>
          <cell r="C579">
            <v>-28473578116</v>
          </cell>
          <cell r="D579">
            <v>-34413098436</v>
          </cell>
          <cell r="E579">
            <v>-21136188333</v>
          </cell>
          <cell r="F579">
            <v>-21692713499</v>
          </cell>
          <cell r="G579">
            <v>-28876410855</v>
          </cell>
          <cell r="H579">
            <v>-31062848315</v>
          </cell>
          <cell r="I579">
            <v>-64056709129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-229711546683</v>
          </cell>
        </row>
        <row r="580">
          <cell r="B580" t="str">
            <v>X. 특별손실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B581" t="str">
            <v>8672100 재해손실</v>
          </cell>
          <cell r="C581">
            <v>0</v>
          </cell>
          <cell r="D581">
            <v>0</v>
          </cell>
          <cell r="E581">
            <v>0</v>
          </cell>
          <cell r="F581">
            <v>17804151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17804151</v>
          </cell>
        </row>
        <row r="582">
          <cell r="B582" t="str">
            <v>1.재해손실</v>
          </cell>
          <cell r="C582">
            <v>0</v>
          </cell>
          <cell r="D582">
            <v>0</v>
          </cell>
          <cell r="E582">
            <v>0</v>
          </cell>
          <cell r="F582">
            <v>17804151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17804151</v>
          </cell>
        </row>
        <row r="583">
          <cell r="B583" t="str">
            <v xml:space="preserve">            특 별 손 실  합 계</v>
          </cell>
          <cell r="C583">
            <v>0</v>
          </cell>
          <cell r="D583">
            <v>0</v>
          </cell>
          <cell r="E583">
            <v>0</v>
          </cell>
          <cell r="F583">
            <v>17804151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17804151</v>
          </cell>
        </row>
        <row r="584">
          <cell r="B584" t="str">
            <v>XI.법인세차감이전순수익</v>
          </cell>
          <cell r="C584">
            <v>-28473578116</v>
          </cell>
          <cell r="D584">
            <v>-34413098436</v>
          </cell>
          <cell r="E584">
            <v>-21136188333</v>
          </cell>
          <cell r="F584">
            <v>-21674909348</v>
          </cell>
          <cell r="G584">
            <v>-28876410855</v>
          </cell>
          <cell r="H584">
            <v>-31062848315</v>
          </cell>
          <cell r="I584">
            <v>-64056709129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-229693742532</v>
          </cell>
        </row>
        <row r="585">
          <cell r="B585" t="str">
            <v>8775101 법인세　　　　　　</v>
          </cell>
          <cell r="C585">
            <v>8188169685</v>
          </cell>
          <cell r="D585">
            <v>9808601566</v>
          </cell>
          <cell r="E585">
            <v>5973489928</v>
          </cell>
          <cell r="F585">
            <v>5938776943</v>
          </cell>
          <cell r="G585">
            <v>5033816097</v>
          </cell>
          <cell r="H585">
            <v>12064422481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47007276700</v>
          </cell>
        </row>
        <row r="586">
          <cell r="B586" t="str">
            <v>8775102 주민세　　　　　　</v>
          </cell>
          <cell r="C586">
            <v>818816969</v>
          </cell>
          <cell r="D586">
            <v>980860156</v>
          </cell>
          <cell r="E586">
            <v>597348993</v>
          </cell>
          <cell r="F586">
            <v>593877694</v>
          </cell>
          <cell r="G586">
            <v>503381610</v>
          </cell>
          <cell r="H586">
            <v>1728745322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5223030744</v>
          </cell>
        </row>
        <row r="587">
          <cell r="B587" t="str">
            <v>XII. 법인세비용</v>
          </cell>
          <cell r="C587">
            <v>9006986654</v>
          </cell>
          <cell r="D587">
            <v>10789461722</v>
          </cell>
          <cell r="E587">
            <v>6570838921</v>
          </cell>
          <cell r="F587">
            <v>6532654637</v>
          </cell>
          <cell r="G587">
            <v>5537197707</v>
          </cell>
          <cell r="H587">
            <v>13793167803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52230307444</v>
          </cell>
        </row>
        <row r="588">
          <cell r="B588" t="str">
            <v>XIII. 당기순이익</v>
          </cell>
          <cell r="C588">
            <v>19466591462</v>
          </cell>
          <cell r="D588">
            <v>23623636714</v>
          </cell>
          <cell r="E588">
            <v>14565349412</v>
          </cell>
          <cell r="F588">
            <v>15142254711</v>
          </cell>
          <cell r="G588">
            <v>23339213148</v>
          </cell>
          <cell r="H588">
            <v>17269680512</v>
          </cell>
          <cell r="I588">
            <v>64056709129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177463435088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3"/>
  <sheetViews>
    <sheetView showGridLines="0" tabSelected="1" view="pageBreakPreview" zoomScaleNormal="100" zoomScaleSheetLayoutView="100" workbookViewId="0">
      <selection activeCell="C13" sqref="C13"/>
    </sheetView>
  </sheetViews>
  <sheetFormatPr defaultColWidth="9" defaultRowHeight="18.75" customHeight="1" outlineLevelRow="1" x14ac:dyDescent="0.15"/>
  <cols>
    <col min="1" max="1" width="36.625" style="140" customWidth="1"/>
    <col min="2" max="2" width="12.125" style="141" hidden="1" customWidth="1"/>
    <col min="3" max="3" width="17.875" style="43" customWidth="1"/>
    <col min="4" max="4" width="19.625" style="143" customWidth="1"/>
    <col min="5" max="5" width="18.125" style="143" customWidth="1"/>
    <col min="6" max="6" width="18.375" style="143" customWidth="1"/>
    <col min="7" max="7" width="9" style="43" customWidth="1"/>
    <col min="8" max="16384" width="9" style="43"/>
  </cols>
  <sheetData>
    <row r="1" spans="1:6" s="5" customFormat="1" ht="9" customHeight="1" x14ac:dyDescent="0.15">
      <c r="A1" s="1"/>
      <c r="B1" s="2"/>
      <c r="C1" s="3"/>
      <c r="D1" s="4"/>
      <c r="E1" s="4"/>
      <c r="F1" s="4"/>
    </row>
    <row r="2" spans="1:6" s="7" customFormat="1" ht="31.5" x14ac:dyDescent="0.3">
      <c r="A2" s="6" t="s">
        <v>0</v>
      </c>
      <c r="B2" s="6"/>
      <c r="C2" s="6"/>
      <c r="D2" s="6"/>
      <c r="E2" s="6"/>
      <c r="F2" s="6"/>
    </row>
    <row r="3" spans="1:6" s="7" customFormat="1" ht="11.25" x14ac:dyDescent="0.3">
      <c r="A3" s="8" t="s">
        <v>1</v>
      </c>
      <c r="B3" s="8"/>
      <c r="C3" s="8"/>
      <c r="D3" s="8"/>
      <c r="E3" s="8"/>
      <c r="F3" s="8"/>
    </row>
    <row r="4" spans="1:6" s="7" customFormat="1" ht="11.25" x14ac:dyDescent="0.3">
      <c r="A4" s="8" t="s">
        <v>2</v>
      </c>
      <c r="B4" s="8"/>
      <c r="C4" s="8"/>
      <c r="D4" s="8"/>
      <c r="E4" s="8"/>
      <c r="F4" s="8"/>
    </row>
    <row r="5" spans="1:6" s="7" customFormat="1" ht="12" thickBot="1" x14ac:dyDescent="0.35">
      <c r="A5" s="9" t="s">
        <v>3</v>
      </c>
      <c r="B5" s="10"/>
      <c r="C5" s="11"/>
      <c r="D5" s="12"/>
      <c r="E5" s="12"/>
      <c r="F5" s="13" t="s">
        <v>4</v>
      </c>
    </row>
    <row r="6" spans="1:6" s="19" customFormat="1" ht="11.25" x14ac:dyDescent="0.3">
      <c r="A6" s="14" t="s">
        <v>5</v>
      </c>
      <c r="B6" s="15" t="s">
        <v>6</v>
      </c>
      <c r="C6" s="16" t="s">
        <v>7</v>
      </c>
      <c r="D6" s="17"/>
      <c r="E6" s="16" t="s">
        <v>8</v>
      </c>
      <c r="F6" s="18"/>
    </row>
    <row r="7" spans="1:6" s="19" customFormat="1" ht="12" thickBot="1" x14ac:dyDescent="0.35">
      <c r="A7" s="20"/>
      <c r="B7" s="21"/>
      <c r="C7" s="22" t="s">
        <v>9</v>
      </c>
      <c r="D7" s="23"/>
      <c r="E7" s="22" t="s">
        <v>10</v>
      </c>
      <c r="F7" s="24"/>
    </row>
    <row r="8" spans="1:6" s="31" customFormat="1" ht="18" customHeight="1" x14ac:dyDescent="0.3">
      <c r="A8" s="25" t="s">
        <v>11</v>
      </c>
      <c r="B8" s="26">
        <v>1000000000</v>
      </c>
      <c r="C8" s="27"/>
      <c r="D8" s="28"/>
      <c r="E8" s="29"/>
      <c r="F8" s="30"/>
    </row>
    <row r="9" spans="1:6" s="36" customFormat="1" ht="18" customHeight="1" x14ac:dyDescent="0.3">
      <c r="A9" s="32" t="s">
        <v>12</v>
      </c>
      <c r="B9" s="33">
        <v>1030000000</v>
      </c>
      <c r="C9" s="34"/>
      <c r="D9" s="34">
        <f>D10+D24+D43+D64+D89+D95+D109</f>
        <v>321377478849</v>
      </c>
      <c r="E9" s="34"/>
      <c r="F9" s="35">
        <f>F10+F24+F43+F64+F89+F95+F109</f>
        <v>290097874186</v>
      </c>
    </row>
    <row r="10" spans="1:6" ht="18" customHeight="1" x14ac:dyDescent="0.3">
      <c r="A10" s="37" t="s">
        <v>13</v>
      </c>
      <c r="B10" s="38">
        <v>1030500000</v>
      </c>
      <c r="C10" s="39"/>
      <c r="D10" s="40">
        <f>D11+D16</f>
        <v>11374073286</v>
      </c>
      <c r="E10" s="41"/>
      <c r="F10" s="42">
        <f>F11+F16</f>
        <v>12470427335</v>
      </c>
    </row>
    <row r="11" spans="1:6" ht="18" customHeight="1" x14ac:dyDescent="0.3">
      <c r="A11" s="44" t="s">
        <v>14</v>
      </c>
      <c r="B11" s="38">
        <v>1030503000</v>
      </c>
      <c r="C11" s="39"/>
      <c r="D11" s="45">
        <f>SUM(C12:C15)</f>
        <v>11374073286</v>
      </c>
      <c r="E11" s="41"/>
      <c r="F11" s="46">
        <f>SUM(E12:E15)</f>
        <v>12470427335</v>
      </c>
    </row>
    <row r="12" spans="1:6" ht="18" customHeight="1" x14ac:dyDescent="0.3">
      <c r="A12" s="47" t="s">
        <v>15</v>
      </c>
      <c r="B12" s="38">
        <v>1030503041</v>
      </c>
      <c r="C12" s="39">
        <v>2681340325</v>
      </c>
      <c r="D12" s="45"/>
      <c r="E12" s="41">
        <v>892392732</v>
      </c>
      <c r="F12" s="46"/>
    </row>
    <row r="13" spans="1:6" ht="18" customHeight="1" x14ac:dyDescent="0.3">
      <c r="A13" s="47" t="s">
        <v>16</v>
      </c>
      <c r="B13" s="48" t="s">
        <v>17</v>
      </c>
      <c r="C13" s="45">
        <v>-2656915443</v>
      </c>
      <c r="D13" s="45"/>
      <c r="E13" s="41">
        <v>-872521245</v>
      </c>
      <c r="F13" s="46"/>
    </row>
    <row r="14" spans="1:6" ht="18" customHeight="1" x14ac:dyDescent="0.3">
      <c r="A14" s="47" t="s">
        <v>18</v>
      </c>
      <c r="B14" s="38">
        <v>1030503080</v>
      </c>
      <c r="C14" s="39">
        <v>11349648404</v>
      </c>
      <c r="D14" s="45"/>
      <c r="E14" s="41">
        <v>12450555848</v>
      </c>
      <c r="F14" s="46"/>
    </row>
    <row r="15" spans="1:6" ht="18" customHeight="1" x14ac:dyDescent="0.3">
      <c r="A15" s="47" t="s">
        <v>16</v>
      </c>
      <c r="B15" s="38"/>
      <c r="C15" s="39"/>
      <c r="D15" s="45"/>
      <c r="E15" s="41"/>
      <c r="F15" s="46"/>
    </row>
    <row r="16" spans="1:6" ht="18" customHeight="1" x14ac:dyDescent="0.3">
      <c r="A16" s="44" t="s">
        <v>19</v>
      </c>
      <c r="B16" s="38">
        <v>1030506000</v>
      </c>
      <c r="C16" s="39"/>
      <c r="D16" s="45">
        <f>SUM(C17:C21)</f>
        <v>0</v>
      </c>
      <c r="E16" s="41"/>
      <c r="F16" s="46">
        <v>0</v>
      </c>
    </row>
    <row r="17" spans="1:6" ht="18" customHeight="1" x14ac:dyDescent="0.3">
      <c r="A17" s="47" t="s">
        <v>20</v>
      </c>
      <c r="B17" s="38">
        <v>1030503121</v>
      </c>
      <c r="C17" s="39">
        <v>4164775083</v>
      </c>
      <c r="D17" s="45"/>
      <c r="E17" s="41">
        <v>3439080472</v>
      </c>
      <c r="F17" s="46"/>
    </row>
    <row r="18" spans="1:6" ht="18" customHeight="1" x14ac:dyDescent="0.3">
      <c r="A18" s="47" t="s">
        <v>16</v>
      </c>
      <c r="B18" s="38" t="s">
        <v>21</v>
      </c>
      <c r="C18" s="39">
        <v>-4164775083</v>
      </c>
      <c r="D18" s="45"/>
      <c r="E18" s="41">
        <v>-3439080472</v>
      </c>
      <c r="F18" s="46"/>
    </row>
    <row r="19" spans="1:6" ht="18" customHeight="1" x14ac:dyDescent="0.3">
      <c r="A19" s="47" t="s">
        <v>22</v>
      </c>
      <c r="B19" s="38">
        <v>1030506040</v>
      </c>
      <c r="C19" s="39">
        <v>0</v>
      </c>
      <c r="D19" s="45"/>
      <c r="E19" s="41">
        <v>0</v>
      </c>
      <c r="F19" s="46"/>
    </row>
    <row r="20" spans="1:6" ht="18" customHeight="1" x14ac:dyDescent="0.3">
      <c r="A20" s="47" t="s">
        <v>23</v>
      </c>
      <c r="B20" s="38">
        <v>1030506080</v>
      </c>
      <c r="C20" s="39">
        <v>0</v>
      </c>
      <c r="D20" s="45"/>
      <c r="E20" s="41">
        <v>0</v>
      </c>
      <c r="F20" s="46"/>
    </row>
    <row r="21" spans="1:6" ht="18" customHeight="1" x14ac:dyDescent="0.3">
      <c r="A21" s="47" t="s">
        <v>24</v>
      </c>
      <c r="B21" s="38">
        <v>1030506120</v>
      </c>
      <c r="C21" s="39">
        <v>0</v>
      </c>
      <c r="D21" s="45"/>
      <c r="E21" s="41">
        <v>0</v>
      </c>
      <c r="F21" s="46"/>
    </row>
    <row r="22" spans="1:6" ht="18" customHeight="1" x14ac:dyDescent="0.3">
      <c r="A22" s="47" t="s">
        <v>25</v>
      </c>
      <c r="B22" s="38">
        <v>1030506160</v>
      </c>
      <c r="C22" s="39">
        <v>0</v>
      </c>
      <c r="D22" s="45"/>
      <c r="E22" s="41">
        <v>0</v>
      </c>
      <c r="F22" s="46"/>
    </row>
    <row r="23" spans="1:6" ht="18" customHeight="1" x14ac:dyDescent="0.3">
      <c r="A23" s="47" t="s">
        <v>16</v>
      </c>
      <c r="B23" s="38" t="s">
        <v>26</v>
      </c>
      <c r="C23" s="39">
        <v>0</v>
      </c>
      <c r="D23" s="45"/>
      <c r="E23" s="41">
        <v>0</v>
      </c>
      <c r="F23" s="46"/>
    </row>
    <row r="24" spans="1:6" ht="18" customHeight="1" x14ac:dyDescent="0.3">
      <c r="A24" s="37" t="s">
        <v>27</v>
      </c>
      <c r="B24" s="38">
        <v>1031000000</v>
      </c>
      <c r="C24" s="39"/>
      <c r="D24" s="40">
        <f>D25+D26+D27+D28+D36+D39</f>
        <v>125906570490</v>
      </c>
      <c r="E24" s="41"/>
      <c r="F24" s="49">
        <f>F25+F26+F27+F28+F36+F39</f>
        <v>111649191370</v>
      </c>
    </row>
    <row r="25" spans="1:6" ht="18" customHeight="1" x14ac:dyDescent="0.3">
      <c r="A25" s="44" t="s">
        <v>28</v>
      </c>
      <c r="B25" s="38">
        <v>1031003000</v>
      </c>
      <c r="C25" s="39">
        <v>0</v>
      </c>
      <c r="D25" s="50">
        <f>C25</f>
        <v>0</v>
      </c>
      <c r="E25" s="41">
        <v>0</v>
      </c>
      <c r="F25" s="51">
        <v>0</v>
      </c>
    </row>
    <row r="26" spans="1:6" ht="18" customHeight="1" x14ac:dyDescent="0.3">
      <c r="A26" s="44" t="s">
        <v>29</v>
      </c>
      <c r="B26" s="38">
        <v>1031006000</v>
      </c>
      <c r="C26" s="39">
        <v>0</v>
      </c>
      <c r="D26" s="45">
        <f>SUM(C26:C26)</f>
        <v>0</v>
      </c>
      <c r="E26" s="41">
        <v>0</v>
      </c>
      <c r="F26" s="46">
        <v>0</v>
      </c>
    </row>
    <row r="27" spans="1:6" ht="18" customHeight="1" x14ac:dyDescent="0.3">
      <c r="A27" s="44" t="s">
        <v>30</v>
      </c>
      <c r="B27" s="38">
        <v>1031009000</v>
      </c>
      <c r="C27" s="39">
        <v>0</v>
      </c>
      <c r="D27" s="45">
        <f>C27</f>
        <v>0</v>
      </c>
      <c r="E27" s="41">
        <v>0</v>
      </c>
      <c r="F27" s="46">
        <v>0</v>
      </c>
    </row>
    <row r="28" spans="1:6" ht="18" customHeight="1" x14ac:dyDescent="0.3">
      <c r="A28" s="44" t="s">
        <v>31</v>
      </c>
      <c r="B28" s="38">
        <v>1031012000</v>
      </c>
      <c r="C28" s="52"/>
      <c r="D28" s="45">
        <f>SUM(C32:C35)</f>
        <v>825920490</v>
      </c>
      <c r="E28" s="53"/>
      <c r="F28" s="54">
        <f>SUM(E32:E35)</f>
        <v>568541370</v>
      </c>
    </row>
    <row r="29" spans="1:6" ht="18" customHeight="1" x14ac:dyDescent="0.3">
      <c r="A29" s="44" t="s">
        <v>32</v>
      </c>
      <c r="B29" s="38"/>
      <c r="C29" s="39"/>
      <c r="D29" s="45"/>
      <c r="E29" s="41"/>
      <c r="F29" s="46"/>
    </row>
    <row r="30" spans="1:6" ht="18" customHeight="1" x14ac:dyDescent="0.3">
      <c r="A30" s="44" t="s">
        <v>33</v>
      </c>
      <c r="B30" s="38"/>
      <c r="C30" s="39"/>
      <c r="D30" s="45"/>
      <c r="E30" s="41"/>
      <c r="F30" s="46"/>
    </row>
    <row r="31" spans="1:6" ht="18" customHeight="1" x14ac:dyDescent="0.3">
      <c r="A31" s="44" t="s">
        <v>34</v>
      </c>
      <c r="B31" s="38"/>
      <c r="C31" s="39"/>
      <c r="D31" s="45"/>
      <c r="E31" s="41"/>
      <c r="F31" s="46"/>
    </row>
    <row r="32" spans="1:6" ht="18" customHeight="1" x14ac:dyDescent="0.3">
      <c r="A32" s="47" t="s">
        <v>35</v>
      </c>
      <c r="B32" s="38">
        <v>1031012040</v>
      </c>
      <c r="C32" s="39">
        <v>825920490</v>
      </c>
      <c r="D32" s="45"/>
      <c r="E32" s="41">
        <v>568541370</v>
      </c>
      <c r="F32" s="46"/>
    </row>
    <row r="33" spans="1:6" ht="18" customHeight="1" x14ac:dyDescent="0.3">
      <c r="A33" s="47" t="s">
        <v>36</v>
      </c>
      <c r="B33" s="38" t="s">
        <v>37</v>
      </c>
      <c r="C33" s="39">
        <v>0</v>
      </c>
      <c r="D33" s="45"/>
      <c r="E33" s="41">
        <v>0</v>
      </c>
      <c r="F33" s="46"/>
    </row>
    <row r="34" spans="1:6" ht="18" customHeight="1" x14ac:dyDescent="0.3">
      <c r="A34" s="47" t="s">
        <v>38</v>
      </c>
      <c r="B34" s="38">
        <v>1031012080</v>
      </c>
      <c r="C34" s="39">
        <v>0</v>
      </c>
      <c r="D34" s="45"/>
      <c r="E34" s="41">
        <v>0</v>
      </c>
      <c r="F34" s="46"/>
    </row>
    <row r="35" spans="1:6" ht="18" customHeight="1" x14ac:dyDescent="0.3">
      <c r="A35" s="47" t="s">
        <v>36</v>
      </c>
      <c r="B35" s="38" t="s">
        <v>39</v>
      </c>
      <c r="C35" s="39">
        <v>0</v>
      </c>
      <c r="D35" s="45"/>
      <c r="E35" s="41">
        <v>0</v>
      </c>
      <c r="F35" s="46"/>
    </row>
    <row r="36" spans="1:6" ht="18" customHeight="1" x14ac:dyDescent="0.3">
      <c r="A36" s="44" t="s">
        <v>40</v>
      </c>
      <c r="B36" s="38">
        <v>1031015000</v>
      </c>
      <c r="C36" s="39"/>
      <c r="D36" s="45">
        <f>SUM(C37:C38)</f>
        <v>125000000000</v>
      </c>
      <c r="E36" s="41"/>
      <c r="F36" s="54">
        <f>SUM(E37:E38)</f>
        <v>111000000000</v>
      </c>
    </row>
    <row r="37" spans="1:6" ht="18" customHeight="1" x14ac:dyDescent="0.3">
      <c r="A37" s="47" t="s">
        <v>41</v>
      </c>
      <c r="B37" s="38">
        <v>1031015040</v>
      </c>
      <c r="C37" s="39">
        <v>125000000000</v>
      </c>
      <c r="D37" s="45"/>
      <c r="E37" s="41">
        <v>111000000000</v>
      </c>
      <c r="F37" s="46"/>
    </row>
    <row r="38" spans="1:6" ht="18" customHeight="1" x14ac:dyDescent="0.3">
      <c r="A38" s="47" t="s">
        <v>42</v>
      </c>
      <c r="B38" s="38">
        <v>1031015080</v>
      </c>
      <c r="C38" s="39">
        <v>0</v>
      </c>
      <c r="D38" s="45"/>
      <c r="E38" s="41">
        <v>0</v>
      </c>
      <c r="F38" s="46"/>
    </row>
    <row r="39" spans="1:6" ht="18" customHeight="1" x14ac:dyDescent="0.3">
      <c r="A39" s="44" t="s">
        <v>43</v>
      </c>
      <c r="B39" s="38">
        <v>1031018000</v>
      </c>
      <c r="C39" s="39"/>
      <c r="D39" s="45">
        <f>SUM(C40)</f>
        <v>80650000</v>
      </c>
      <c r="E39" s="41"/>
      <c r="F39" s="54">
        <f>SUM(E40)</f>
        <v>80650000</v>
      </c>
    </row>
    <row r="40" spans="1:6" ht="18" customHeight="1" x14ac:dyDescent="0.3">
      <c r="A40" s="47" t="s">
        <v>44</v>
      </c>
      <c r="B40" s="38">
        <v>1031018040</v>
      </c>
      <c r="C40" s="39">
        <v>80650000</v>
      </c>
      <c r="D40" s="45"/>
      <c r="E40" s="41">
        <v>80650000</v>
      </c>
      <c r="F40" s="46"/>
    </row>
    <row r="41" spans="1:6" ht="18" customHeight="1" x14ac:dyDescent="0.3">
      <c r="A41" s="47" t="s">
        <v>45</v>
      </c>
      <c r="B41" s="38"/>
      <c r="C41" s="39"/>
      <c r="D41" s="45"/>
      <c r="E41" s="41"/>
      <c r="F41" s="46"/>
    </row>
    <row r="42" spans="1:6" ht="18" customHeight="1" x14ac:dyDescent="0.3">
      <c r="A42" s="47" t="s">
        <v>36</v>
      </c>
      <c r="B42" s="38"/>
      <c r="C42" s="39"/>
      <c r="D42" s="45"/>
      <c r="E42" s="41"/>
      <c r="F42" s="46"/>
    </row>
    <row r="43" spans="1:6" ht="18" customHeight="1" x14ac:dyDescent="0.3">
      <c r="A43" s="37" t="s">
        <v>46</v>
      </c>
      <c r="B43" s="38">
        <v>1031500000</v>
      </c>
      <c r="C43" s="39"/>
      <c r="D43" s="40">
        <f>D44+D54+D58+D61</f>
        <v>57048565706</v>
      </c>
      <c r="E43" s="41"/>
      <c r="F43" s="42">
        <f>F44+F54+F58+F61</f>
        <v>39144738891</v>
      </c>
    </row>
    <row r="44" spans="1:6" ht="18" customHeight="1" x14ac:dyDescent="0.3">
      <c r="A44" s="44" t="s">
        <v>47</v>
      </c>
      <c r="B44" s="38">
        <v>1031503000</v>
      </c>
      <c r="C44" s="39"/>
      <c r="D44" s="45">
        <f>SUM(C47:C53)</f>
        <v>980353737</v>
      </c>
      <c r="E44" s="41"/>
      <c r="F44" s="46">
        <f>SUM(E47:E53)</f>
        <v>503131825</v>
      </c>
    </row>
    <row r="45" spans="1:6" ht="18" customHeight="1" x14ac:dyDescent="0.3">
      <c r="A45" s="47" t="s">
        <v>48</v>
      </c>
      <c r="B45" s="38"/>
      <c r="C45" s="39"/>
      <c r="D45" s="45"/>
      <c r="E45" s="41"/>
      <c r="F45" s="46"/>
    </row>
    <row r="46" spans="1:6" ht="18" customHeight="1" x14ac:dyDescent="0.3">
      <c r="A46" s="47" t="s">
        <v>36</v>
      </c>
      <c r="B46" s="38"/>
      <c r="C46" s="39"/>
      <c r="D46" s="45"/>
      <c r="E46" s="41"/>
      <c r="F46" s="46"/>
    </row>
    <row r="47" spans="1:6" ht="18" customHeight="1" x14ac:dyDescent="0.3">
      <c r="A47" s="47" t="s">
        <v>49</v>
      </c>
      <c r="B47" s="38">
        <v>1031503041</v>
      </c>
      <c r="C47" s="39">
        <v>1065890537</v>
      </c>
      <c r="D47" s="45"/>
      <c r="E47" s="41">
        <v>588668625</v>
      </c>
      <c r="F47" s="46"/>
    </row>
    <row r="48" spans="1:6" ht="18" customHeight="1" x14ac:dyDescent="0.3">
      <c r="A48" s="47" t="s">
        <v>36</v>
      </c>
      <c r="B48" s="38" t="s">
        <v>50</v>
      </c>
      <c r="C48" s="39">
        <v>-85536800</v>
      </c>
      <c r="D48" s="45"/>
      <c r="E48" s="41">
        <v>-85536800</v>
      </c>
      <c r="F48" s="46"/>
    </row>
    <row r="49" spans="1:6" ht="18" customHeight="1" x14ac:dyDescent="0.3">
      <c r="A49" s="47" t="s">
        <v>51</v>
      </c>
      <c r="B49" s="38">
        <v>1031503080</v>
      </c>
      <c r="C49" s="39">
        <v>0</v>
      </c>
      <c r="D49" s="45"/>
      <c r="E49" s="41">
        <v>0</v>
      </c>
      <c r="F49" s="46"/>
    </row>
    <row r="50" spans="1:6" ht="18" customHeight="1" x14ac:dyDescent="0.3">
      <c r="A50" s="47" t="s">
        <v>36</v>
      </c>
      <c r="B50" s="38" t="s">
        <v>52</v>
      </c>
      <c r="C50" s="39">
        <v>0</v>
      </c>
      <c r="D50" s="45"/>
      <c r="E50" s="41">
        <v>0</v>
      </c>
      <c r="F50" s="46"/>
    </row>
    <row r="51" spans="1:6" ht="18" customHeight="1" x14ac:dyDescent="0.3">
      <c r="A51" s="47" t="s">
        <v>53</v>
      </c>
      <c r="B51" s="38" t="s">
        <v>54</v>
      </c>
      <c r="C51" s="39">
        <v>0</v>
      </c>
      <c r="D51" s="45"/>
      <c r="E51" s="41">
        <v>0</v>
      </c>
      <c r="F51" s="46"/>
    </row>
    <row r="52" spans="1:6" ht="18" customHeight="1" x14ac:dyDescent="0.3">
      <c r="A52" s="47" t="s">
        <v>55</v>
      </c>
      <c r="B52" s="38">
        <v>1031503120</v>
      </c>
      <c r="C52" s="39">
        <v>0</v>
      </c>
      <c r="D52" s="45"/>
      <c r="E52" s="41">
        <v>0</v>
      </c>
      <c r="F52" s="46"/>
    </row>
    <row r="53" spans="1:6" ht="18" customHeight="1" x14ac:dyDescent="0.3">
      <c r="A53" s="47" t="s">
        <v>36</v>
      </c>
      <c r="B53" s="38" t="s">
        <v>56</v>
      </c>
      <c r="C53" s="39">
        <v>0</v>
      </c>
      <c r="D53" s="45"/>
      <c r="E53" s="41">
        <v>0</v>
      </c>
      <c r="F53" s="46"/>
    </row>
    <row r="54" spans="1:6" ht="18" customHeight="1" x14ac:dyDescent="0.3">
      <c r="A54" s="44" t="s">
        <v>57</v>
      </c>
      <c r="B54" s="38"/>
      <c r="C54" s="39"/>
      <c r="D54" s="45">
        <f>SUM(C55:C57)</f>
        <v>49864569822</v>
      </c>
      <c r="E54" s="41"/>
      <c r="F54" s="46">
        <f>SUM(E55:E57)</f>
        <v>30068205725</v>
      </c>
    </row>
    <row r="55" spans="1:6" ht="18" customHeight="1" x14ac:dyDescent="0.3">
      <c r="A55" s="47" t="s">
        <v>58</v>
      </c>
      <c r="B55" s="38">
        <v>1031506001</v>
      </c>
      <c r="C55" s="39">
        <v>62652023399</v>
      </c>
      <c r="D55" s="45"/>
      <c r="E55" s="41">
        <v>34401113190</v>
      </c>
      <c r="F55" s="46"/>
    </row>
    <row r="56" spans="1:6" ht="18" customHeight="1" x14ac:dyDescent="0.3">
      <c r="A56" s="47" t="s">
        <v>59</v>
      </c>
      <c r="B56" s="55" t="s">
        <v>60</v>
      </c>
      <c r="C56" s="39">
        <v>-11770244765</v>
      </c>
      <c r="D56" s="45"/>
      <c r="E56" s="41">
        <v>-3315698653</v>
      </c>
      <c r="F56" s="46"/>
    </row>
    <row r="57" spans="1:6" ht="18" customHeight="1" x14ac:dyDescent="0.3">
      <c r="A57" s="47" t="s">
        <v>36</v>
      </c>
      <c r="B57" s="38" t="s">
        <v>61</v>
      </c>
      <c r="C57" s="39">
        <v>-1017208812</v>
      </c>
      <c r="D57" s="45"/>
      <c r="E57" s="41">
        <v>-1017208812</v>
      </c>
      <c r="F57" s="46"/>
    </row>
    <row r="58" spans="1:6" ht="18" customHeight="1" thickBot="1" x14ac:dyDescent="0.35">
      <c r="A58" s="44" t="s">
        <v>62</v>
      </c>
      <c r="B58" s="56"/>
      <c r="C58" s="39"/>
      <c r="D58" s="45">
        <f>SUM(C59:C60)</f>
        <v>755717183</v>
      </c>
      <c r="E58" s="41"/>
      <c r="F58" s="46">
        <f>SUM(E59:E60)</f>
        <v>1471270149</v>
      </c>
    </row>
    <row r="59" spans="1:6" ht="18" customHeight="1" x14ac:dyDescent="0.3">
      <c r="A59" s="47" t="s">
        <v>63</v>
      </c>
      <c r="B59" s="38">
        <v>1031509001</v>
      </c>
      <c r="C59" s="39">
        <v>755717183</v>
      </c>
      <c r="D59" s="45"/>
      <c r="E59" s="41">
        <v>1471270149</v>
      </c>
      <c r="F59" s="46"/>
    </row>
    <row r="60" spans="1:6" ht="18" customHeight="1" x14ac:dyDescent="0.3">
      <c r="A60" s="47" t="s">
        <v>36</v>
      </c>
      <c r="B60" s="38" t="s">
        <v>64</v>
      </c>
      <c r="C60" s="39">
        <v>0</v>
      </c>
      <c r="D60" s="45"/>
      <c r="E60" s="41">
        <v>0</v>
      </c>
      <c r="F60" s="46"/>
    </row>
    <row r="61" spans="1:6" ht="18" customHeight="1" x14ac:dyDescent="0.3">
      <c r="A61" s="44" t="s">
        <v>65</v>
      </c>
      <c r="B61" s="38"/>
      <c r="C61" s="39"/>
      <c r="D61" s="45">
        <f>SUM(C62:C63)</f>
        <v>5447924964</v>
      </c>
      <c r="E61" s="41"/>
      <c r="F61" s="45">
        <f>SUM(E62:E63)</f>
        <v>7102131192</v>
      </c>
    </row>
    <row r="62" spans="1:6" ht="18" customHeight="1" x14ac:dyDescent="0.3">
      <c r="A62" s="47" t="s">
        <v>66</v>
      </c>
      <c r="B62" s="38">
        <v>1031512001</v>
      </c>
      <c r="C62" s="39">
        <v>6159187067</v>
      </c>
      <c r="D62" s="45"/>
      <c r="E62" s="41">
        <v>7813393295</v>
      </c>
      <c r="F62" s="46"/>
    </row>
    <row r="63" spans="1:6" ht="18" customHeight="1" x14ac:dyDescent="0.3">
      <c r="A63" s="47" t="s">
        <v>59</v>
      </c>
      <c r="B63" s="38" t="s">
        <v>67</v>
      </c>
      <c r="C63" s="39">
        <v>-711262103</v>
      </c>
      <c r="D63" s="45"/>
      <c r="E63" s="41">
        <v>-711262103</v>
      </c>
      <c r="F63" s="46"/>
    </row>
    <row r="64" spans="1:6" ht="18" customHeight="1" x14ac:dyDescent="0.3">
      <c r="A64" s="37" t="s">
        <v>68</v>
      </c>
      <c r="B64" s="38">
        <v>1032000000</v>
      </c>
      <c r="C64" s="39"/>
      <c r="D64" s="57">
        <f>D65+D68+D72+D75+D80+D83</f>
        <v>126299096476</v>
      </c>
      <c r="E64" s="41"/>
      <c r="F64" s="57">
        <f>F65+F68+F72+F75+F80+F83</f>
        <v>126296373411</v>
      </c>
    </row>
    <row r="65" spans="1:6" ht="18" customHeight="1" x14ac:dyDescent="0.3">
      <c r="A65" s="44" t="s">
        <v>69</v>
      </c>
      <c r="B65" s="58"/>
      <c r="C65" s="39"/>
      <c r="D65" s="45">
        <f>SUM(C66:C67)</f>
        <v>0</v>
      </c>
      <c r="E65" s="59"/>
      <c r="F65" s="46">
        <v>0</v>
      </c>
    </row>
    <row r="66" spans="1:6" ht="18" customHeight="1" x14ac:dyDescent="0.3">
      <c r="A66" s="60" t="s">
        <v>70</v>
      </c>
      <c r="B66" s="38">
        <v>1032003000</v>
      </c>
      <c r="C66" s="39">
        <v>0</v>
      </c>
      <c r="D66" s="61"/>
      <c r="E66" s="41">
        <v>0</v>
      </c>
      <c r="F66" s="46"/>
    </row>
    <row r="67" spans="1:6" ht="18" customHeight="1" x14ac:dyDescent="0.3">
      <c r="A67" s="47" t="s">
        <v>71</v>
      </c>
      <c r="B67" s="38" t="s">
        <v>72</v>
      </c>
      <c r="C67" s="39">
        <v>0</v>
      </c>
      <c r="D67" s="45"/>
      <c r="E67" s="41">
        <v>0</v>
      </c>
      <c r="F67" s="46"/>
    </row>
    <row r="68" spans="1:6" ht="18" customHeight="1" x14ac:dyDescent="0.3">
      <c r="A68" s="44" t="s">
        <v>73</v>
      </c>
      <c r="B68" s="38"/>
      <c r="C68" s="39"/>
      <c r="D68" s="45">
        <f>SUM(C69:C71)</f>
        <v>126173016183</v>
      </c>
      <c r="E68" s="41"/>
      <c r="F68" s="45">
        <f>SUM(E69:E71)</f>
        <v>126173016183</v>
      </c>
    </row>
    <row r="69" spans="1:6" ht="18" customHeight="1" x14ac:dyDescent="0.3">
      <c r="A69" s="47" t="s">
        <v>74</v>
      </c>
      <c r="B69" s="38">
        <v>1032006000</v>
      </c>
      <c r="C69" s="39">
        <v>154388478585</v>
      </c>
      <c r="D69" s="45"/>
      <c r="E69" s="41">
        <v>154380788585</v>
      </c>
      <c r="F69" s="46"/>
    </row>
    <row r="70" spans="1:6" ht="18" customHeight="1" x14ac:dyDescent="0.3">
      <c r="A70" s="47" t="s">
        <v>59</v>
      </c>
      <c r="B70" s="38" t="s">
        <v>75</v>
      </c>
      <c r="C70" s="39">
        <v>-27300619032</v>
      </c>
      <c r="D70" s="45"/>
      <c r="E70" s="41">
        <v>-27292929032</v>
      </c>
      <c r="F70" s="46"/>
    </row>
    <row r="71" spans="1:6" ht="18" customHeight="1" x14ac:dyDescent="0.3">
      <c r="A71" s="47" t="s">
        <v>76</v>
      </c>
      <c r="B71" s="62" t="s">
        <v>77</v>
      </c>
      <c r="C71" s="39">
        <v>-914843370</v>
      </c>
      <c r="D71" s="63"/>
      <c r="E71" s="41">
        <v>-914843370</v>
      </c>
      <c r="F71" s="46"/>
    </row>
    <row r="72" spans="1:6" ht="18" customHeight="1" x14ac:dyDescent="0.3">
      <c r="A72" s="64" t="s">
        <v>78</v>
      </c>
      <c r="B72" s="58"/>
      <c r="C72" s="65"/>
      <c r="D72" s="66">
        <f>SUM(C73:C74)</f>
        <v>0</v>
      </c>
      <c r="E72" s="67"/>
      <c r="F72" s="42">
        <v>0</v>
      </c>
    </row>
    <row r="73" spans="1:6" ht="18" customHeight="1" x14ac:dyDescent="0.3">
      <c r="A73" s="60" t="s">
        <v>79</v>
      </c>
      <c r="B73" s="38">
        <v>1032009000</v>
      </c>
      <c r="C73" s="39">
        <v>0</v>
      </c>
      <c r="D73" s="45"/>
      <c r="E73" s="41">
        <v>0</v>
      </c>
      <c r="F73" s="46"/>
    </row>
    <row r="74" spans="1:6" ht="18" customHeight="1" x14ac:dyDescent="0.3">
      <c r="A74" s="47" t="s">
        <v>71</v>
      </c>
      <c r="B74" s="38" t="s">
        <v>80</v>
      </c>
      <c r="C74" s="39">
        <v>0</v>
      </c>
      <c r="D74" s="45"/>
      <c r="E74" s="41">
        <v>0</v>
      </c>
      <c r="F74" s="46"/>
    </row>
    <row r="75" spans="1:6" ht="18" customHeight="1" x14ac:dyDescent="0.3">
      <c r="A75" s="44" t="s">
        <v>81</v>
      </c>
      <c r="B75" s="38">
        <v>1032012000</v>
      </c>
      <c r="C75" s="39"/>
      <c r="D75" s="45">
        <f>SUM(C76:C79)</f>
        <v>126080293</v>
      </c>
      <c r="E75" s="41"/>
      <c r="F75" s="45">
        <f>SUM(E76:E79)</f>
        <v>123357228</v>
      </c>
    </row>
    <row r="76" spans="1:6" ht="18" customHeight="1" x14ac:dyDescent="0.3">
      <c r="A76" s="47" t="s">
        <v>82</v>
      </c>
      <c r="B76" s="38">
        <v>1032012040</v>
      </c>
      <c r="C76" s="39">
        <v>126080293</v>
      </c>
      <c r="D76" s="45"/>
      <c r="E76" s="41">
        <v>123357228</v>
      </c>
      <c r="F76" s="46"/>
    </row>
    <row r="77" spans="1:6" ht="18" customHeight="1" x14ac:dyDescent="0.3">
      <c r="A77" s="47" t="s">
        <v>71</v>
      </c>
      <c r="B77" s="38" t="s">
        <v>83</v>
      </c>
      <c r="C77" s="39">
        <v>0</v>
      </c>
      <c r="D77" s="45"/>
      <c r="E77" s="41">
        <v>0</v>
      </c>
      <c r="F77" s="46"/>
    </row>
    <row r="78" spans="1:6" ht="18" customHeight="1" x14ac:dyDescent="0.3">
      <c r="A78" s="47" t="s">
        <v>84</v>
      </c>
      <c r="B78" s="38">
        <v>1032012080</v>
      </c>
      <c r="C78" s="39">
        <v>0</v>
      </c>
      <c r="D78" s="45"/>
      <c r="E78" s="41">
        <v>0</v>
      </c>
      <c r="F78" s="46"/>
    </row>
    <row r="79" spans="1:6" ht="18" customHeight="1" x14ac:dyDescent="0.3">
      <c r="A79" s="47" t="s">
        <v>71</v>
      </c>
      <c r="B79" s="38" t="s">
        <v>85</v>
      </c>
      <c r="C79" s="39">
        <v>0</v>
      </c>
      <c r="D79" s="45"/>
      <c r="E79" s="41">
        <v>0</v>
      </c>
      <c r="F79" s="46"/>
    </row>
    <row r="80" spans="1:6" ht="18" customHeight="1" x14ac:dyDescent="0.3">
      <c r="A80" s="44" t="s">
        <v>86</v>
      </c>
      <c r="B80" s="38"/>
      <c r="C80" s="39"/>
      <c r="D80" s="45">
        <f>SUM(C81:C82)</f>
        <v>0</v>
      </c>
      <c r="E80" s="41"/>
      <c r="F80" s="46">
        <v>0</v>
      </c>
    </row>
    <row r="81" spans="1:6" ht="18" customHeight="1" x14ac:dyDescent="0.3">
      <c r="A81" s="47" t="s">
        <v>87</v>
      </c>
      <c r="B81" s="38">
        <v>1032015000</v>
      </c>
      <c r="C81" s="39">
        <v>0</v>
      </c>
      <c r="D81" s="45"/>
      <c r="E81" s="41">
        <v>0</v>
      </c>
      <c r="F81" s="46"/>
    </row>
    <row r="82" spans="1:6" ht="18" customHeight="1" x14ac:dyDescent="0.3">
      <c r="A82" s="47" t="s">
        <v>71</v>
      </c>
      <c r="B82" s="38" t="s">
        <v>88</v>
      </c>
      <c r="C82" s="39">
        <v>0</v>
      </c>
      <c r="D82" s="45"/>
      <c r="E82" s="41">
        <v>0</v>
      </c>
      <c r="F82" s="46"/>
    </row>
    <row r="83" spans="1:6" ht="18" customHeight="1" x14ac:dyDescent="0.3">
      <c r="A83" s="44" t="s">
        <v>89</v>
      </c>
      <c r="B83" s="38">
        <v>1032018000</v>
      </c>
      <c r="C83" s="39"/>
      <c r="D83" s="45">
        <f>SUM(C84:C87)</f>
        <v>0</v>
      </c>
      <c r="E83" s="41"/>
      <c r="F83" s="46">
        <v>0</v>
      </c>
    </row>
    <row r="84" spans="1:6" ht="18" customHeight="1" x14ac:dyDescent="0.3">
      <c r="A84" s="47" t="s">
        <v>90</v>
      </c>
      <c r="B84" s="38">
        <v>1032018040</v>
      </c>
      <c r="C84" s="39">
        <v>0</v>
      </c>
      <c r="D84" s="45"/>
      <c r="E84" s="41">
        <v>0</v>
      </c>
      <c r="F84" s="46"/>
    </row>
    <row r="85" spans="1:6" ht="18" customHeight="1" x14ac:dyDescent="0.3">
      <c r="A85" s="47" t="s">
        <v>91</v>
      </c>
      <c r="B85" s="38">
        <v>1032018080</v>
      </c>
      <c r="C85" s="39">
        <v>0</v>
      </c>
      <c r="D85" s="45"/>
      <c r="E85" s="41">
        <v>0</v>
      </c>
      <c r="F85" s="46"/>
    </row>
    <row r="86" spans="1:6" ht="18" customHeight="1" x14ac:dyDescent="0.3">
      <c r="A86" s="47" t="s">
        <v>92</v>
      </c>
      <c r="B86" s="38" t="s">
        <v>93</v>
      </c>
      <c r="C86" s="39">
        <v>0</v>
      </c>
      <c r="D86" s="45"/>
      <c r="E86" s="41">
        <v>0</v>
      </c>
      <c r="F86" s="46"/>
    </row>
    <row r="87" spans="1:6" ht="18" customHeight="1" x14ac:dyDescent="0.3">
      <c r="A87" s="47" t="s">
        <v>94</v>
      </c>
      <c r="B87" s="68">
        <v>1032018120</v>
      </c>
      <c r="C87" s="39">
        <v>0</v>
      </c>
      <c r="D87" s="45"/>
      <c r="E87" s="41">
        <v>0</v>
      </c>
      <c r="F87" s="46"/>
    </row>
    <row r="88" spans="1:6" s="69" customFormat="1" ht="18" customHeight="1" x14ac:dyDescent="0.3">
      <c r="A88" s="47" t="s">
        <v>71</v>
      </c>
      <c r="B88" s="68"/>
      <c r="C88" s="39">
        <v>0</v>
      </c>
      <c r="D88" s="45"/>
      <c r="E88" s="41">
        <v>0</v>
      </c>
      <c r="F88" s="46"/>
    </row>
    <row r="89" spans="1:6" s="69" customFormat="1" ht="18" customHeight="1" x14ac:dyDescent="0.3">
      <c r="A89" s="37" t="s">
        <v>95</v>
      </c>
      <c r="B89" s="68">
        <v>1032500000</v>
      </c>
      <c r="C89" s="39"/>
      <c r="D89" s="40">
        <f>D90</f>
        <v>183552418</v>
      </c>
      <c r="E89" s="41"/>
      <c r="F89" s="40">
        <f>F90</f>
        <v>340642380</v>
      </c>
    </row>
    <row r="90" spans="1:6" ht="18" customHeight="1" x14ac:dyDescent="0.3">
      <c r="A90" s="44" t="s">
        <v>96</v>
      </c>
      <c r="B90" s="38">
        <v>1032503000</v>
      </c>
      <c r="C90" s="39"/>
      <c r="D90" s="50">
        <f>SUM(C91:C94)</f>
        <v>183552418</v>
      </c>
      <c r="E90" s="41"/>
      <c r="F90" s="50">
        <f>SUM(E91:E94)</f>
        <v>340642380</v>
      </c>
    </row>
    <row r="91" spans="1:6" ht="18" customHeight="1" x14ac:dyDescent="0.3">
      <c r="A91" s="47" t="s">
        <v>97</v>
      </c>
      <c r="B91" s="38">
        <v>1032503040</v>
      </c>
      <c r="C91" s="39">
        <v>0</v>
      </c>
      <c r="D91" s="45">
        <v>0</v>
      </c>
      <c r="E91" s="41">
        <v>0</v>
      </c>
      <c r="F91" s="46">
        <v>0</v>
      </c>
    </row>
    <row r="92" spans="1:6" ht="18" customHeight="1" x14ac:dyDescent="0.3">
      <c r="A92" s="47" t="s">
        <v>98</v>
      </c>
      <c r="B92" s="38">
        <v>1032503080</v>
      </c>
      <c r="C92" s="39">
        <v>0</v>
      </c>
      <c r="D92" s="45"/>
      <c r="E92" s="41">
        <v>0</v>
      </c>
      <c r="F92" s="46"/>
    </row>
    <row r="93" spans="1:6" ht="18" customHeight="1" x14ac:dyDescent="0.3">
      <c r="A93" s="47" t="s">
        <v>99</v>
      </c>
      <c r="B93" s="38">
        <v>1032503120</v>
      </c>
      <c r="C93" s="39">
        <v>0</v>
      </c>
      <c r="D93" s="45"/>
      <c r="E93" s="41">
        <v>0</v>
      </c>
      <c r="F93" s="46"/>
    </row>
    <row r="94" spans="1:6" ht="18" customHeight="1" x14ac:dyDescent="0.3">
      <c r="A94" s="47" t="s">
        <v>100</v>
      </c>
      <c r="B94" s="62">
        <v>1032503200</v>
      </c>
      <c r="C94" s="39">
        <v>183552418</v>
      </c>
      <c r="D94" s="45"/>
      <c r="E94" s="41">
        <v>340642380</v>
      </c>
      <c r="F94" s="46"/>
    </row>
    <row r="95" spans="1:6" ht="18" customHeight="1" x14ac:dyDescent="0.3">
      <c r="A95" s="37" t="s">
        <v>101</v>
      </c>
      <c r="B95" s="38">
        <v>1033000000</v>
      </c>
      <c r="C95" s="39">
        <v>0</v>
      </c>
      <c r="D95" s="40">
        <f>D96+D100+D103</f>
        <v>565620473</v>
      </c>
      <c r="E95" s="41">
        <v>0</v>
      </c>
      <c r="F95" s="40">
        <f>F96+F100+F103</f>
        <v>196500799</v>
      </c>
    </row>
    <row r="96" spans="1:6" ht="18" customHeight="1" x14ac:dyDescent="0.3">
      <c r="A96" s="44" t="s">
        <v>102</v>
      </c>
      <c r="B96" s="38"/>
      <c r="C96" s="39"/>
      <c r="D96" s="45">
        <f>SUM(C97:C99)</f>
        <v>370438583</v>
      </c>
      <c r="E96" s="41"/>
      <c r="F96" s="45">
        <f>SUM(E97:E99)</f>
        <v>0</v>
      </c>
    </row>
    <row r="97" spans="1:6" ht="18" customHeight="1" x14ac:dyDescent="0.3">
      <c r="A97" s="47" t="s">
        <v>103</v>
      </c>
      <c r="B97" s="38">
        <v>1033003001</v>
      </c>
      <c r="C97" s="41">
        <v>4699841872</v>
      </c>
      <c r="D97" s="45"/>
      <c r="E97" s="41">
        <v>1617220528</v>
      </c>
      <c r="F97" s="46"/>
    </row>
    <row r="98" spans="1:6" ht="18" customHeight="1" x14ac:dyDescent="0.3">
      <c r="A98" s="47" t="s">
        <v>104</v>
      </c>
      <c r="B98" s="38"/>
      <c r="C98" s="41">
        <v>-4329403289</v>
      </c>
      <c r="D98" s="45"/>
      <c r="E98" s="41">
        <v>-1617220528</v>
      </c>
      <c r="F98" s="46"/>
    </row>
    <row r="99" spans="1:6" ht="18" customHeight="1" x14ac:dyDescent="0.3">
      <c r="A99" s="47" t="s">
        <v>36</v>
      </c>
      <c r="B99" s="38" t="s">
        <v>105</v>
      </c>
      <c r="C99" s="41"/>
      <c r="D99" s="45"/>
      <c r="E99" s="41"/>
      <c r="F99" s="46"/>
    </row>
    <row r="100" spans="1:6" ht="18" customHeight="1" x14ac:dyDescent="0.3">
      <c r="A100" s="44" t="s">
        <v>106</v>
      </c>
      <c r="B100" s="38"/>
      <c r="C100" s="39"/>
      <c r="D100" s="45">
        <f>SUM(C101)</f>
        <v>195181890</v>
      </c>
      <c r="E100" s="41"/>
      <c r="F100" s="45">
        <f>SUM(E101)</f>
        <v>196500799</v>
      </c>
    </row>
    <row r="101" spans="1:6" s="69" customFormat="1" ht="18" customHeight="1" x14ac:dyDescent="0.3">
      <c r="A101" s="47" t="s">
        <v>107</v>
      </c>
      <c r="B101" s="38">
        <v>1033006000</v>
      </c>
      <c r="C101" s="39">
        <v>195181890</v>
      </c>
      <c r="D101" s="45"/>
      <c r="E101" s="41">
        <v>196500799</v>
      </c>
      <c r="F101" s="46"/>
    </row>
    <row r="102" spans="1:6" ht="18" customHeight="1" x14ac:dyDescent="0.3">
      <c r="A102" s="47" t="s">
        <v>36</v>
      </c>
      <c r="B102" s="38"/>
      <c r="C102" s="39"/>
      <c r="D102" s="45"/>
      <c r="E102" s="41"/>
      <c r="F102" s="46"/>
    </row>
    <row r="103" spans="1:6" ht="18" customHeight="1" x14ac:dyDescent="0.3">
      <c r="A103" s="44" t="s">
        <v>108</v>
      </c>
      <c r="B103" s="38">
        <v>1033009000</v>
      </c>
      <c r="C103" s="39"/>
      <c r="D103" s="45">
        <f>SUM(C104:C108)</f>
        <v>0</v>
      </c>
      <c r="E103" s="41"/>
      <c r="F103" s="46">
        <v>0</v>
      </c>
    </row>
    <row r="104" spans="1:6" ht="18" customHeight="1" x14ac:dyDescent="0.3">
      <c r="A104" s="47" t="s">
        <v>109</v>
      </c>
      <c r="B104" s="38">
        <v>1033009040</v>
      </c>
      <c r="C104" s="39">
        <v>0</v>
      </c>
      <c r="D104" s="45"/>
      <c r="E104" s="41">
        <v>0</v>
      </c>
      <c r="F104" s="46"/>
    </row>
    <row r="105" spans="1:6" ht="18" customHeight="1" x14ac:dyDescent="0.3">
      <c r="A105" s="47" t="s">
        <v>110</v>
      </c>
      <c r="B105" s="38">
        <v>1033009080</v>
      </c>
      <c r="C105" s="39">
        <v>0</v>
      </c>
      <c r="D105" s="45"/>
      <c r="E105" s="41">
        <v>0</v>
      </c>
      <c r="F105" s="46"/>
    </row>
    <row r="106" spans="1:6" ht="18" customHeight="1" x14ac:dyDescent="0.3">
      <c r="A106" s="47" t="s">
        <v>111</v>
      </c>
      <c r="B106" s="70">
        <v>1033009120</v>
      </c>
      <c r="C106" s="39"/>
      <c r="D106" s="61"/>
      <c r="E106" s="41"/>
      <c r="F106" s="46"/>
    </row>
    <row r="107" spans="1:6" ht="18" customHeight="1" x14ac:dyDescent="0.3">
      <c r="A107" s="47" t="s">
        <v>112</v>
      </c>
      <c r="B107" s="38">
        <v>1033009200</v>
      </c>
      <c r="C107" s="39">
        <v>0</v>
      </c>
      <c r="D107" s="45"/>
      <c r="E107" s="41">
        <v>0</v>
      </c>
      <c r="F107" s="46"/>
    </row>
    <row r="108" spans="1:6" ht="18" customHeight="1" x14ac:dyDescent="0.3">
      <c r="A108" s="47" t="s">
        <v>113</v>
      </c>
      <c r="B108" s="38">
        <v>1033009240</v>
      </c>
      <c r="C108" s="39">
        <v>0</v>
      </c>
      <c r="D108" s="45"/>
      <c r="E108" s="41">
        <v>0</v>
      </c>
      <c r="F108" s="46"/>
    </row>
    <row r="109" spans="1:6" ht="18" customHeight="1" x14ac:dyDescent="0.3">
      <c r="A109" s="37" t="s">
        <v>114</v>
      </c>
      <c r="B109" s="38">
        <v>1033500000</v>
      </c>
      <c r="C109" s="39"/>
      <c r="D109" s="40">
        <f>D110</f>
        <v>0</v>
      </c>
      <c r="E109" s="41"/>
      <c r="F109" s="42">
        <v>0</v>
      </c>
    </row>
    <row r="110" spans="1:6" ht="18" customHeight="1" x14ac:dyDescent="0.3">
      <c r="A110" s="44" t="s">
        <v>115</v>
      </c>
      <c r="B110" s="38">
        <v>1033503000</v>
      </c>
      <c r="C110" s="39">
        <v>0</v>
      </c>
      <c r="D110" s="45">
        <f>SUM(C110:C111)</f>
        <v>0</v>
      </c>
      <c r="E110" s="41">
        <v>0</v>
      </c>
      <c r="F110" s="46">
        <v>0</v>
      </c>
    </row>
    <row r="111" spans="1:6" ht="18" customHeight="1" x14ac:dyDescent="0.3">
      <c r="A111" s="47" t="s">
        <v>116</v>
      </c>
      <c r="B111" s="58" t="s">
        <v>117</v>
      </c>
      <c r="C111" s="39">
        <v>0</v>
      </c>
      <c r="D111" s="45"/>
      <c r="E111" s="41">
        <v>0</v>
      </c>
      <c r="F111" s="46"/>
    </row>
    <row r="112" spans="1:6" s="36" customFormat="1" ht="18" customHeight="1" x14ac:dyDescent="0.3">
      <c r="A112" s="32" t="s">
        <v>118</v>
      </c>
      <c r="B112" s="71">
        <v>1060000000</v>
      </c>
      <c r="C112" s="34"/>
      <c r="D112" s="34">
        <f>D113+D135+D162+D203+D215+D217+D251+D255+D257+D261+D263+D265</f>
        <v>375700017997</v>
      </c>
      <c r="E112" s="34"/>
      <c r="F112" s="35">
        <f>F113+F135+F162+F203+F215+F217+F251+F255+F257+F261+F263+F265</f>
        <v>394020899041</v>
      </c>
    </row>
    <row r="113" spans="1:6" ht="18" customHeight="1" x14ac:dyDescent="0.3">
      <c r="A113" s="37" t="s">
        <v>119</v>
      </c>
      <c r="B113" s="38">
        <v>1060500000</v>
      </c>
      <c r="C113" s="39"/>
      <c r="D113" s="72">
        <f>D114+D115+D118+D121+D132</f>
        <v>43100274781</v>
      </c>
      <c r="E113" s="41"/>
      <c r="F113" s="73">
        <f>F114+F115+F118+F121+F132</f>
        <v>40349631611</v>
      </c>
    </row>
    <row r="114" spans="1:6" ht="18" customHeight="1" x14ac:dyDescent="0.3">
      <c r="A114" s="44" t="s">
        <v>120</v>
      </c>
      <c r="B114" s="38">
        <v>1060503000</v>
      </c>
      <c r="C114" s="39">
        <v>0</v>
      </c>
      <c r="D114" s="45">
        <f>C114</f>
        <v>0</v>
      </c>
      <c r="E114" s="41">
        <v>0</v>
      </c>
      <c r="F114" s="46">
        <v>0</v>
      </c>
    </row>
    <row r="115" spans="1:6" ht="18" customHeight="1" x14ac:dyDescent="0.3">
      <c r="A115" s="44" t="s">
        <v>121</v>
      </c>
      <c r="B115" s="38">
        <v>1060506001</v>
      </c>
      <c r="C115" s="39">
        <v>12324000000</v>
      </c>
      <c r="D115" s="45">
        <f>SUM(C115:C117)</f>
        <v>11200000000</v>
      </c>
      <c r="E115" s="59">
        <v>12324000000</v>
      </c>
      <c r="F115" s="45">
        <f>SUM(E115:E117)</f>
        <v>11200000000</v>
      </c>
    </row>
    <row r="116" spans="1:6" ht="18" customHeight="1" x14ac:dyDescent="0.3">
      <c r="A116" s="47" t="s">
        <v>122</v>
      </c>
      <c r="B116" s="38" t="s">
        <v>123</v>
      </c>
      <c r="C116" s="39">
        <v>-1124000000</v>
      </c>
      <c r="D116" s="45"/>
      <c r="E116" s="41">
        <v>-1124000000</v>
      </c>
      <c r="F116" s="46"/>
    </row>
    <row r="117" spans="1:6" ht="18" customHeight="1" x14ac:dyDescent="0.3">
      <c r="A117" s="47" t="s">
        <v>124</v>
      </c>
      <c r="B117" s="38" t="s">
        <v>125</v>
      </c>
      <c r="C117" s="39">
        <v>0</v>
      </c>
      <c r="D117" s="45"/>
      <c r="E117" s="41">
        <v>0</v>
      </c>
      <c r="F117" s="46"/>
    </row>
    <row r="118" spans="1:6" ht="18" customHeight="1" x14ac:dyDescent="0.3">
      <c r="A118" s="44" t="s">
        <v>126</v>
      </c>
      <c r="B118" s="38">
        <v>1060509000</v>
      </c>
      <c r="C118" s="39">
        <v>0</v>
      </c>
      <c r="D118" s="45">
        <f>SUM(C118:C120)</f>
        <v>0</v>
      </c>
      <c r="E118" s="41">
        <v>0</v>
      </c>
      <c r="F118" s="46">
        <v>0</v>
      </c>
    </row>
    <row r="119" spans="1:6" ht="18" customHeight="1" x14ac:dyDescent="0.3">
      <c r="A119" s="44" t="s">
        <v>127</v>
      </c>
      <c r="B119" s="38" t="s">
        <v>128</v>
      </c>
      <c r="C119" s="39">
        <v>0</v>
      </c>
      <c r="D119" s="45"/>
      <c r="E119" s="41">
        <v>0</v>
      </c>
      <c r="F119" s="46"/>
    </row>
    <row r="120" spans="1:6" ht="18" customHeight="1" x14ac:dyDescent="0.3">
      <c r="A120" s="47" t="s">
        <v>129</v>
      </c>
      <c r="B120" s="38" t="s">
        <v>130</v>
      </c>
      <c r="C120" s="39">
        <v>0</v>
      </c>
      <c r="D120" s="45"/>
      <c r="E120" s="41">
        <v>0</v>
      </c>
      <c r="F120" s="46"/>
    </row>
    <row r="121" spans="1:6" ht="18" customHeight="1" x14ac:dyDescent="0.3">
      <c r="A121" s="44" t="s">
        <v>131</v>
      </c>
      <c r="B121" s="38">
        <v>1060512000</v>
      </c>
      <c r="C121" s="39"/>
      <c r="D121" s="45">
        <f>SUM(C125:C131)</f>
        <v>31900274781</v>
      </c>
      <c r="E121" s="41"/>
      <c r="F121" s="45">
        <f>SUM(E125:E131)</f>
        <v>29149631611</v>
      </c>
    </row>
    <row r="122" spans="1:6" ht="18" customHeight="1" x14ac:dyDescent="0.3">
      <c r="A122" s="47" t="s">
        <v>48</v>
      </c>
      <c r="B122" s="38"/>
      <c r="C122" s="39">
        <v>0</v>
      </c>
      <c r="D122" s="45"/>
      <c r="E122" s="41">
        <v>0</v>
      </c>
      <c r="F122" s="46"/>
    </row>
    <row r="123" spans="1:6" ht="18" customHeight="1" x14ac:dyDescent="0.3">
      <c r="A123" s="47" t="s">
        <v>36</v>
      </c>
      <c r="B123" s="38"/>
      <c r="C123" s="39">
        <v>0</v>
      </c>
      <c r="D123" s="45"/>
      <c r="E123" s="41">
        <v>0</v>
      </c>
      <c r="F123" s="46"/>
    </row>
    <row r="124" spans="1:6" ht="18" customHeight="1" x14ac:dyDescent="0.3">
      <c r="A124" s="47" t="s">
        <v>16</v>
      </c>
      <c r="B124" s="38"/>
      <c r="C124" s="39"/>
      <c r="D124" s="45"/>
      <c r="E124" s="41"/>
      <c r="F124" s="46"/>
    </row>
    <row r="125" spans="1:6" ht="18" customHeight="1" x14ac:dyDescent="0.3">
      <c r="A125" s="47" t="s">
        <v>132</v>
      </c>
      <c r="B125" s="38">
        <v>1060512041</v>
      </c>
      <c r="C125" s="39">
        <v>0</v>
      </c>
      <c r="D125" s="45"/>
      <c r="E125" s="41">
        <v>0</v>
      </c>
      <c r="F125" s="46"/>
    </row>
    <row r="126" spans="1:6" ht="18" customHeight="1" x14ac:dyDescent="0.3">
      <c r="A126" s="47" t="s">
        <v>133</v>
      </c>
      <c r="B126" s="38" t="s">
        <v>134</v>
      </c>
      <c r="C126" s="39">
        <v>0</v>
      </c>
      <c r="D126" s="45"/>
      <c r="E126" s="41">
        <v>0</v>
      </c>
      <c r="F126" s="46"/>
    </row>
    <row r="127" spans="1:6" ht="18" customHeight="1" x14ac:dyDescent="0.3">
      <c r="A127" s="47" t="s">
        <v>135</v>
      </c>
      <c r="B127" s="38">
        <v>1060512081</v>
      </c>
      <c r="C127" s="39">
        <v>31900274781</v>
      </c>
      <c r="D127" s="45"/>
      <c r="E127" s="59">
        <v>29149631611</v>
      </c>
      <c r="F127" s="46"/>
    </row>
    <row r="128" spans="1:6" ht="18" customHeight="1" x14ac:dyDescent="0.3">
      <c r="A128" s="47" t="s">
        <v>136</v>
      </c>
      <c r="B128" s="38" t="s">
        <v>137</v>
      </c>
      <c r="C128" s="39">
        <v>0</v>
      </c>
      <c r="D128" s="45">
        <v>0</v>
      </c>
      <c r="E128" s="59">
        <v>0</v>
      </c>
      <c r="F128" s="46">
        <v>0</v>
      </c>
    </row>
    <row r="129" spans="1:6" ht="18" customHeight="1" x14ac:dyDescent="0.3">
      <c r="A129" s="47" t="s">
        <v>138</v>
      </c>
      <c r="B129" s="38" t="s">
        <v>139</v>
      </c>
      <c r="C129" s="39">
        <v>0</v>
      </c>
      <c r="D129" s="45"/>
      <c r="E129" s="41">
        <v>0</v>
      </c>
      <c r="F129" s="46"/>
    </row>
    <row r="130" spans="1:6" ht="18" customHeight="1" x14ac:dyDescent="0.3">
      <c r="A130" s="47" t="s">
        <v>140</v>
      </c>
      <c r="B130" s="38">
        <v>1060512120</v>
      </c>
      <c r="C130" s="39">
        <v>0</v>
      </c>
      <c r="D130" s="45"/>
      <c r="E130" s="41">
        <v>0</v>
      </c>
      <c r="F130" s="46"/>
    </row>
    <row r="131" spans="1:6" ht="18" customHeight="1" x14ac:dyDescent="0.3">
      <c r="A131" s="60" t="s">
        <v>141</v>
      </c>
      <c r="B131" s="58" t="s">
        <v>142</v>
      </c>
      <c r="C131" s="39">
        <v>0</v>
      </c>
      <c r="D131" s="45"/>
      <c r="E131" s="41">
        <v>0</v>
      </c>
      <c r="F131" s="46"/>
    </row>
    <row r="132" spans="1:6" ht="18" customHeight="1" x14ac:dyDescent="0.3">
      <c r="A132" s="44" t="s">
        <v>143</v>
      </c>
      <c r="B132" s="38">
        <v>1060515000</v>
      </c>
      <c r="C132" s="39"/>
      <c r="D132" s="61">
        <f>SUM(C133:C134)</f>
        <v>0</v>
      </c>
      <c r="E132" s="41"/>
      <c r="F132" s="46">
        <v>0</v>
      </c>
    </row>
    <row r="133" spans="1:6" ht="18" customHeight="1" x14ac:dyDescent="0.3">
      <c r="A133" s="47" t="s">
        <v>144</v>
      </c>
      <c r="B133" s="38">
        <v>1060515040</v>
      </c>
      <c r="C133" s="39">
        <v>0</v>
      </c>
      <c r="D133" s="45"/>
      <c r="E133" s="41">
        <v>0</v>
      </c>
      <c r="F133" s="46"/>
    </row>
    <row r="134" spans="1:6" ht="18" customHeight="1" x14ac:dyDescent="0.3">
      <c r="A134" s="47" t="s">
        <v>42</v>
      </c>
      <c r="B134" s="38">
        <v>1060515080</v>
      </c>
      <c r="C134" s="39">
        <v>0</v>
      </c>
      <c r="D134" s="45"/>
      <c r="E134" s="41">
        <v>0</v>
      </c>
      <c r="F134" s="46"/>
    </row>
    <row r="135" spans="1:6" s="76" customFormat="1" ht="18" customHeight="1" x14ac:dyDescent="0.3">
      <c r="A135" s="74" t="s">
        <v>145</v>
      </c>
      <c r="B135" s="75">
        <v>1061000000</v>
      </c>
      <c r="C135" s="39"/>
      <c r="D135" s="57">
        <f>D136+D141+D145+D149+D159</f>
        <v>47712238282</v>
      </c>
      <c r="E135" s="41"/>
      <c r="F135" s="42">
        <f>F136+F141+F145+F149+F159</f>
        <v>64821577453</v>
      </c>
    </row>
    <row r="136" spans="1:6" ht="18" customHeight="1" x14ac:dyDescent="0.3">
      <c r="A136" s="44" t="s">
        <v>146</v>
      </c>
      <c r="B136" s="38"/>
      <c r="C136" s="39"/>
      <c r="D136" s="59">
        <f>SUM(C137:C140)</f>
        <v>13835483228</v>
      </c>
      <c r="E136" s="41"/>
      <c r="F136" s="59">
        <f>SUM(E137:E140)</f>
        <v>13686008776</v>
      </c>
    </row>
    <row r="137" spans="1:6" ht="18" customHeight="1" x14ac:dyDescent="0.3">
      <c r="A137" s="47" t="s">
        <v>147</v>
      </c>
      <c r="B137" s="38">
        <v>1061003001</v>
      </c>
      <c r="C137" s="39">
        <v>15247490131</v>
      </c>
      <c r="D137" s="45"/>
      <c r="E137" s="41">
        <v>15247490131</v>
      </c>
      <c r="F137" s="46"/>
    </row>
    <row r="138" spans="1:6" ht="18" customHeight="1" x14ac:dyDescent="0.3">
      <c r="A138" s="47" t="s">
        <v>48</v>
      </c>
      <c r="B138" s="38" t="s">
        <v>148</v>
      </c>
      <c r="C138" s="39">
        <v>-1412006903</v>
      </c>
      <c r="D138" s="45"/>
      <c r="E138" s="41">
        <v>-1561481355</v>
      </c>
      <c r="F138" s="46"/>
    </row>
    <row r="139" spans="1:6" ht="18" customHeight="1" x14ac:dyDescent="0.3">
      <c r="A139" s="47" t="s">
        <v>36</v>
      </c>
      <c r="B139" s="38" t="s">
        <v>149</v>
      </c>
      <c r="C139" s="39"/>
      <c r="D139" s="45"/>
      <c r="E139" s="41"/>
      <c r="F139" s="46"/>
    </row>
    <row r="140" spans="1:6" ht="18" customHeight="1" x14ac:dyDescent="0.3">
      <c r="A140" s="47" t="s">
        <v>150</v>
      </c>
      <c r="B140" s="38" t="s">
        <v>151</v>
      </c>
      <c r="C140" s="39"/>
      <c r="D140" s="45"/>
      <c r="E140" s="41"/>
      <c r="F140" s="46"/>
    </row>
    <row r="141" spans="1:6" ht="18" customHeight="1" x14ac:dyDescent="0.3">
      <c r="A141" s="64" t="s">
        <v>152</v>
      </c>
      <c r="B141" s="58"/>
      <c r="C141" s="39"/>
      <c r="D141" s="40">
        <f>SUM(C142:C144)</f>
        <v>19722853553</v>
      </c>
      <c r="E141" s="67"/>
      <c r="F141" s="40">
        <f>SUM(E142:E144)</f>
        <v>38658518049</v>
      </c>
    </row>
    <row r="142" spans="1:6" ht="18" customHeight="1" x14ac:dyDescent="0.3">
      <c r="A142" s="47" t="s">
        <v>153</v>
      </c>
      <c r="B142" s="38">
        <v>1061006001</v>
      </c>
      <c r="C142" s="39">
        <v>22693602951</v>
      </c>
      <c r="D142" s="45"/>
      <c r="E142" s="41">
        <v>41501895054</v>
      </c>
      <c r="F142" s="46"/>
    </row>
    <row r="143" spans="1:6" ht="18" customHeight="1" x14ac:dyDescent="0.3">
      <c r="A143" s="47" t="s">
        <v>154</v>
      </c>
      <c r="B143" s="38" t="s">
        <v>155</v>
      </c>
      <c r="C143" s="39">
        <v>261844444</v>
      </c>
      <c r="D143" s="45"/>
      <c r="E143" s="41">
        <v>389216837</v>
      </c>
      <c r="F143" s="46"/>
    </row>
    <row r="144" spans="1:6" ht="18" customHeight="1" x14ac:dyDescent="0.3">
      <c r="A144" s="47" t="s">
        <v>36</v>
      </c>
      <c r="B144" s="38" t="s">
        <v>156</v>
      </c>
      <c r="C144" s="39">
        <v>-3232593842</v>
      </c>
      <c r="D144" s="45"/>
      <c r="E144" s="41">
        <v>-3232593842</v>
      </c>
      <c r="F144" s="46"/>
    </row>
    <row r="145" spans="1:6" ht="18" customHeight="1" x14ac:dyDescent="0.3">
      <c r="A145" s="44" t="s">
        <v>157</v>
      </c>
      <c r="B145" s="38"/>
      <c r="C145" s="39"/>
      <c r="D145" s="45">
        <f>SUM(C146:C148)</f>
        <v>0</v>
      </c>
      <c r="E145" s="41"/>
      <c r="F145" s="46">
        <v>0</v>
      </c>
    </row>
    <row r="146" spans="1:6" ht="18" customHeight="1" x14ac:dyDescent="0.3">
      <c r="A146" s="47" t="s">
        <v>158</v>
      </c>
      <c r="B146" s="38">
        <v>1061009001</v>
      </c>
      <c r="C146" s="39">
        <v>0</v>
      </c>
      <c r="D146" s="45"/>
      <c r="E146" s="41">
        <v>0</v>
      </c>
      <c r="F146" s="46"/>
    </row>
    <row r="147" spans="1:6" ht="18" customHeight="1" x14ac:dyDescent="0.3">
      <c r="A147" s="47" t="s">
        <v>48</v>
      </c>
      <c r="B147" s="38" t="s">
        <v>159</v>
      </c>
      <c r="C147" s="39">
        <v>0</v>
      </c>
      <c r="D147" s="45"/>
      <c r="E147" s="41">
        <v>0</v>
      </c>
      <c r="F147" s="46"/>
    </row>
    <row r="148" spans="1:6" ht="18" customHeight="1" x14ac:dyDescent="0.3">
      <c r="A148" s="47" t="s">
        <v>36</v>
      </c>
      <c r="B148" s="38" t="s">
        <v>160</v>
      </c>
      <c r="C148" s="39">
        <v>0</v>
      </c>
      <c r="D148" s="45"/>
      <c r="E148" s="41">
        <v>0</v>
      </c>
      <c r="F148" s="46"/>
    </row>
    <row r="149" spans="1:6" ht="18" customHeight="1" x14ac:dyDescent="0.3">
      <c r="A149" s="44" t="s">
        <v>161</v>
      </c>
      <c r="B149" s="38">
        <v>1061012000</v>
      </c>
      <c r="C149" s="39"/>
      <c r="D149" s="45">
        <f>SUM(C152:C158)</f>
        <v>14153901501</v>
      </c>
      <c r="E149" s="41"/>
      <c r="F149" s="45">
        <f>SUM(E152:E158)</f>
        <v>12477050628</v>
      </c>
    </row>
    <row r="150" spans="1:6" ht="18" customHeight="1" x14ac:dyDescent="0.3">
      <c r="A150" s="47" t="s">
        <v>48</v>
      </c>
      <c r="B150" s="38"/>
      <c r="C150" s="39"/>
      <c r="D150" s="45"/>
      <c r="E150" s="41"/>
      <c r="F150" s="46"/>
    </row>
    <row r="151" spans="1:6" ht="18" customHeight="1" x14ac:dyDescent="0.3">
      <c r="A151" s="47" t="s">
        <v>36</v>
      </c>
      <c r="B151" s="38"/>
      <c r="C151" s="39"/>
      <c r="D151" s="40"/>
      <c r="E151" s="41"/>
      <c r="F151" s="42"/>
    </row>
    <row r="152" spans="1:6" ht="18" customHeight="1" x14ac:dyDescent="0.3">
      <c r="A152" s="47" t="s">
        <v>162</v>
      </c>
      <c r="B152" s="38">
        <v>1061012040</v>
      </c>
      <c r="C152" s="39">
        <v>12160000000</v>
      </c>
      <c r="D152" s="45"/>
      <c r="E152" s="41">
        <v>10018000000</v>
      </c>
      <c r="F152" s="46"/>
    </row>
    <row r="153" spans="1:6" ht="18" customHeight="1" x14ac:dyDescent="0.3">
      <c r="A153" s="47" t="s">
        <v>163</v>
      </c>
      <c r="B153" s="38">
        <v>1061012080</v>
      </c>
      <c r="C153" s="39">
        <v>2000515</v>
      </c>
      <c r="D153" s="45"/>
      <c r="E153" s="41">
        <v>1985239</v>
      </c>
      <c r="F153" s="46"/>
    </row>
    <row r="154" spans="1:6" ht="18" customHeight="1" x14ac:dyDescent="0.3">
      <c r="A154" s="47" t="s">
        <v>164</v>
      </c>
      <c r="B154" s="38">
        <v>1061012120</v>
      </c>
      <c r="C154" s="39">
        <v>1991900986</v>
      </c>
      <c r="D154" s="45"/>
      <c r="E154" s="41">
        <v>2457065389</v>
      </c>
      <c r="F154" s="46"/>
    </row>
    <row r="155" spans="1:6" ht="18" customHeight="1" x14ac:dyDescent="0.3">
      <c r="A155" s="47" t="s">
        <v>165</v>
      </c>
      <c r="B155" s="38" t="s">
        <v>166</v>
      </c>
      <c r="C155" s="39"/>
      <c r="D155" s="45"/>
      <c r="E155" s="41"/>
      <c r="F155" s="46"/>
    </row>
    <row r="156" spans="1:6" ht="18" customHeight="1" x14ac:dyDescent="0.3">
      <c r="A156" s="47" t="s">
        <v>167</v>
      </c>
      <c r="B156" s="38" t="s">
        <v>168</v>
      </c>
      <c r="C156" s="39"/>
      <c r="D156" s="45"/>
      <c r="E156" s="41"/>
      <c r="F156" s="46"/>
    </row>
    <row r="157" spans="1:6" ht="18" customHeight="1" x14ac:dyDescent="0.3">
      <c r="A157" s="47" t="s">
        <v>169</v>
      </c>
      <c r="B157" s="38">
        <v>1061012161</v>
      </c>
      <c r="C157" s="39"/>
      <c r="D157" s="45"/>
      <c r="E157" s="41"/>
      <c r="F157" s="46"/>
    </row>
    <row r="158" spans="1:6" ht="18" customHeight="1" x14ac:dyDescent="0.3">
      <c r="A158" s="47" t="s">
        <v>170</v>
      </c>
      <c r="B158" s="38" t="s">
        <v>171</v>
      </c>
      <c r="C158" s="39"/>
      <c r="D158" s="45">
        <v>0</v>
      </c>
      <c r="E158" s="41"/>
      <c r="F158" s="46">
        <v>0</v>
      </c>
    </row>
    <row r="159" spans="1:6" ht="18" customHeight="1" x14ac:dyDescent="0.3">
      <c r="A159" s="44" t="s">
        <v>172</v>
      </c>
      <c r="B159" s="38"/>
      <c r="C159" s="39"/>
      <c r="D159" s="45">
        <f>SUM(C160)</f>
        <v>0</v>
      </c>
      <c r="E159" s="41"/>
      <c r="F159" s="46">
        <v>0</v>
      </c>
    </row>
    <row r="160" spans="1:6" ht="18" customHeight="1" x14ac:dyDescent="0.3">
      <c r="A160" s="47" t="s">
        <v>173</v>
      </c>
      <c r="B160" s="38">
        <v>1061015000</v>
      </c>
      <c r="C160" s="39"/>
      <c r="D160" s="45"/>
      <c r="E160" s="41"/>
      <c r="F160" s="46"/>
    </row>
    <row r="161" spans="1:6" ht="18" customHeight="1" x14ac:dyDescent="0.3">
      <c r="A161" s="47" t="s">
        <v>36</v>
      </c>
      <c r="B161" s="38"/>
      <c r="C161" s="39"/>
      <c r="D161" s="45"/>
      <c r="E161" s="41"/>
      <c r="F161" s="46"/>
    </row>
    <row r="162" spans="1:6" ht="18" customHeight="1" x14ac:dyDescent="0.3">
      <c r="A162" s="37" t="s">
        <v>174</v>
      </c>
      <c r="B162" s="38">
        <v>1061500000</v>
      </c>
      <c r="C162" s="39"/>
      <c r="D162" s="40">
        <f>D163+D166+D170+D174+D178+D182+D186+D190+D194+D198</f>
        <v>159352749558</v>
      </c>
      <c r="E162" s="41"/>
      <c r="F162" s="40">
        <f>F163+F166+F170+F174+F178+F182+F186+F190+F194+F198</f>
        <v>152575261621</v>
      </c>
    </row>
    <row r="163" spans="1:6" ht="18" customHeight="1" x14ac:dyDescent="0.3">
      <c r="A163" s="44" t="s">
        <v>175</v>
      </c>
      <c r="B163" s="38">
        <v>1061503001</v>
      </c>
      <c r="C163" s="39">
        <v>85281199567</v>
      </c>
      <c r="D163" s="45">
        <f>SUM(C163:C165)</f>
        <v>79905207260</v>
      </c>
      <c r="E163" s="41">
        <v>85281199567</v>
      </c>
      <c r="F163" s="45">
        <f>SUM(E163:E165)</f>
        <v>70151225852</v>
      </c>
    </row>
    <row r="164" spans="1:6" ht="18" customHeight="1" x14ac:dyDescent="0.3">
      <c r="A164" s="47" t="s">
        <v>16</v>
      </c>
      <c r="B164" s="38" t="s">
        <v>176</v>
      </c>
      <c r="C164" s="39"/>
      <c r="D164" s="45"/>
      <c r="E164" s="41"/>
      <c r="F164" s="45"/>
    </row>
    <row r="165" spans="1:6" ht="18" customHeight="1" x14ac:dyDescent="0.3">
      <c r="A165" s="47" t="s">
        <v>177</v>
      </c>
      <c r="B165" s="38" t="s">
        <v>178</v>
      </c>
      <c r="C165" s="39">
        <v>-5375992307</v>
      </c>
      <c r="D165" s="45"/>
      <c r="E165" s="41">
        <v>-15129973715</v>
      </c>
      <c r="F165" s="45"/>
    </row>
    <row r="166" spans="1:6" ht="18" customHeight="1" x14ac:dyDescent="0.3">
      <c r="A166" s="44" t="s">
        <v>179</v>
      </c>
      <c r="B166" s="38">
        <v>1061506001</v>
      </c>
      <c r="C166" s="39">
        <v>86024876342</v>
      </c>
      <c r="D166" s="45">
        <f>SUM(C166:C169)</f>
        <v>52971643425</v>
      </c>
      <c r="E166" s="41">
        <v>86024876342</v>
      </c>
      <c r="F166" s="45">
        <f>SUM(E166:E169)</f>
        <v>54304654326</v>
      </c>
    </row>
    <row r="167" spans="1:6" ht="18" customHeight="1" x14ac:dyDescent="0.3">
      <c r="A167" s="47" t="s">
        <v>16</v>
      </c>
      <c r="B167" s="38" t="s">
        <v>180</v>
      </c>
      <c r="C167" s="39">
        <v>-2196835188</v>
      </c>
      <c r="D167" s="45"/>
      <c r="E167" s="41">
        <v>-2238264677</v>
      </c>
      <c r="F167" s="45"/>
    </row>
    <row r="168" spans="1:6" ht="18" customHeight="1" x14ac:dyDescent="0.3">
      <c r="A168" s="47" t="s">
        <v>181</v>
      </c>
      <c r="B168" s="38" t="s">
        <v>182</v>
      </c>
      <c r="C168" s="39">
        <v>-30856397729</v>
      </c>
      <c r="D168" s="45"/>
      <c r="E168" s="41">
        <v>-29481957339</v>
      </c>
      <c r="F168" s="45"/>
    </row>
    <row r="169" spans="1:6" ht="18" customHeight="1" x14ac:dyDescent="0.3">
      <c r="A169" s="47" t="s">
        <v>177</v>
      </c>
      <c r="B169" s="38" t="s">
        <v>183</v>
      </c>
      <c r="C169" s="39">
        <v>0</v>
      </c>
      <c r="D169" s="45"/>
      <c r="E169" s="41">
        <v>0</v>
      </c>
      <c r="F169" s="45"/>
    </row>
    <row r="170" spans="1:6" ht="18" customHeight="1" x14ac:dyDescent="0.3">
      <c r="A170" s="44" t="s">
        <v>184</v>
      </c>
      <c r="B170" s="38">
        <v>1061509001</v>
      </c>
      <c r="C170" s="39">
        <v>29948382067</v>
      </c>
      <c r="D170" s="45">
        <f>SUM(C170:C173)</f>
        <v>11825098148</v>
      </c>
      <c r="E170" s="41">
        <v>29960960976</v>
      </c>
      <c r="F170" s="45">
        <f>SUM(E170:E173)</f>
        <v>12286977100</v>
      </c>
    </row>
    <row r="171" spans="1:6" ht="18" customHeight="1" x14ac:dyDescent="0.3">
      <c r="A171" s="47" t="s">
        <v>16</v>
      </c>
      <c r="B171" s="38" t="s">
        <v>185</v>
      </c>
      <c r="C171" s="39">
        <v>-4147645046</v>
      </c>
      <c r="D171" s="45"/>
      <c r="E171" s="41">
        <v>-4309962226</v>
      </c>
      <c r="F171" s="45"/>
    </row>
    <row r="172" spans="1:6" ht="18" customHeight="1" x14ac:dyDescent="0.3">
      <c r="A172" s="47" t="s">
        <v>181</v>
      </c>
      <c r="B172" s="38" t="s">
        <v>186</v>
      </c>
      <c r="C172" s="39">
        <v>-13975638873</v>
      </c>
      <c r="D172" s="45"/>
      <c r="E172" s="41">
        <v>-13364021650</v>
      </c>
      <c r="F172" s="45"/>
    </row>
    <row r="173" spans="1:6" ht="18" customHeight="1" x14ac:dyDescent="0.3">
      <c r="A173" s="47" t="s">
        <v>177</v>
      </c>
      <c r="B173" s="38" t="s">
        <v>187</v>
      </c>
      <c r="C173" s="39">
        <v>0</v>
      </c>
      <c r="D173" s="45"/>
      <c r="E173" s="41">
        <v>0</v>
      </c>
      <c r="F173" s="45"/>
    </row>
    <row r="174" spans="1:6" ht="18" customHeight="1" x14ac:dyDescent="0.3">
      <c r="A174" s="44" t="s">
        <v>188</v>
      </c>
      <c r="B174" s="38">
        <v>1061512001</v>
      </c>
      <c r="C174" s="39">
        <v>27603938717</v>
      </c>
      <c r="D174" s="45">
        <f>SUM(C174:C177)</f>
        <v>272485908</v>
      </c>
      <c r="E174" s="41">
        <v>27580005081</v>
      </c>
      <c r="F174" s="45">
        <f>SUM(E174:E177)</f>
        <v>309581894</v>
      </c>
    </row>
    <row r="175" spans="1:6" ht="18" customHeight="1" x14ac:dyDescent="0.3">
      <c r="A175" s="47" t="s">
        <v>16</v>
      </c>
      <c r="B175" s="38" t="s">
        <v>189</v>
      </c>
      <c r="C175" s="39">
        <v>-28</v>
      </c>
      <c r="D175" s="45"/>
      <c r="E175" s="41">
        <v>-28</v>
      </c>
      <c r="F175" s="45"/>
    </row>
    <row r="176" spans="1:6" ht="18" customHeight="1" x14ac:dyDescent="0.3">
      <c r="A176" s="47" t="s">
        <v>181</v>
      </c>
      <c r="B176" s="38" t="s">
        <v>190</v>
      </c>
      <c r="C176" s="39">
        <v>-27331452781</v>
      </c>
      <c r="D176" s="45"/>
      <c r="E176" s="41">
        <v>-27270423159</v>
      </c>
      <c r="F176" s="45"/>
    </row>
    <row r="177" spans="1:6" ht="18" customHeight="1" x14ac:dyDescent="0.3">
      <c r="A177" s="47" t="s">
        <v>177</v>
      </c>
      <c r="B177" s="38" t="s">
        <v>191</v>
      </c>
      <c r="C177" s="39">
        <v>0</v>
      </c>
      <c r="D177" s="45"/>
      <c r="E177" s="41">
        <v>0</v>
      </c>
      <c r="F177" s="45"/>
    </row>
    <row r="178" spans="1:6" ht="18" customHeight="1" x14ac:dyDescent="0.3">
      <c r="A178" s="44" t="s">
        <v>192</v>
      </c>
      <c r="B178" s="38">
        <v>1061515001</v>
      </c>
      <c r="C178" s="39">
        <v>2799682532</v>
      </c>
      <c r="D178" s="45">
        <f>SUM(C178:C181)</f>
        <v>199863853</v>
      </c>
      <c r="E178" s="41">
        <v>2780280569</v>
      </c>
      <c r="F178" s="45">
        <f>SUM(E178:E181)</f>
        <v>207076956</v>
      </c>
    </row>
    <row r="179" spans="1:6" ht="18" customHeight="1" x14ac:dyDescent="0.3">
      <c r="A179" s="47" t="s">
        <v>16</v>
      </c>
      <c r="B179" s="38"/>
      <c r="C179" s="39">
        <v>-60600630</v>
      </c>
      <c r="D179" s="45"/>
      <c r="E179" s="41">
        <v>-72024407</v>
      </c>
      <c r="F179" s="45"/>
    </row>
    <row r="180" spans="1:6" ht="18" customHeight="1" x14ac:dyDescent="0.3">
      <c r="A180" s="47" t="s">
        <v>181</v>
      </c>
      <c r="B180" s="38" t="s">
        <v>193</v>
      </c>
      <c r="C180" s="39">
        <v>-2539218049</v>
      </c>
      <c r="D180" s="45"/>
      <c r="E180" s="41">
        <v>-2501179206</v>
      </c>
      <c r="F180" s="45"/>
    </row>
    <row r="181" spans="1:6" ht="18" customHeight="1" x14ac:dyDescent="0.3">
      <c r="A181" s="77" t="s">
        <v>177</v>
      </c>
      <c r="B181" s="78" t="s">
        <v>194</v>
      </c>
      <c r="C181" s="39">
        <v>0</v>
      </c>
      <c r="D181" s="63"/>
      <c r="E181" s="59">
        <v>0</v>
      </c>
      <c r="F181" s="63"/>
    </row>
    <row r="182" spans="1:6" ht="18" customHeight="1" x14ac:dyDescent="0.3">
      <c r="A182" s="44" t="s">
        <v>195</v>
      </c>
      <c r="B182" s="38">
        <v>1061518001</v>
      </c>
      <c r="C182" s="39">
        <v>27467762716</v>
      </c>
      <c r="D182" s="45">
        <f>SUM(C182:C185)</f>
        <v>2863284572</v>
      </c>
      <c r="E182" s="41">
        <v>27160800449</v>
      </c>
      <c r="F182" s="45">
        <f>SUM(E182:E185)</f>
        <v>4018879101</v>
      </c>
    </row>
    <row r="183" spans="1:6" ht="18" customHeight="1" x14ac:dyDescent="0.3">
      <c r="A183" s="47" t="s">
        <v>16</v>
      </c>
      <c r="B183" s="38" t="s">
        <v>196</v>
      </c>
      <c r="C183" s="39">
        <v>-1513654495</v>
      </c>
      <c r="D183" s="45"/>
      <c r="E183" s="41">
        <v>-1672114933</v>
      </c>
      <c r="F183" s="45"/>
    </row>
    <row r="184" spans="1:6" ht="18" customHeight="1" x14ac:dyDescent="0.3">
      <c r="A184" s="60" t="s">
        <v>181</v>
      </c>
      <c r="B184" s="38" t="s">
        <v>197</v>
      </c>
      <c r="C184" s="39">
        <v>-23090823649</v>
      </c>
      <c r="D184" s="45"/>
      <c r="E184" s="41">
        <v>-21469806415</v>
      </c>
      <c r="F184" s="45"/>
    </row>
    <row r="185" spans="1:6" ht="18" customHeight="1" x14ac:dyDescent="0.3">
      <c r="A185" s="47" t="s">
        <v>177</v>
      </c>
      <c r="B185" s="38" t="s">
        <v>198</v>
      </c>
      <c r="C185" s="39">
        <v>0</v>
      </c>
      <c r="D185" s="45"/>
      <c r="E185" s="41">
        <v>0</v>
      </c>
      <c r="F185" s="45"/>
    </row>
    <row r="186" spans="1:6" ht="18" customHeight="1" x14ac:dyDescent="0.3">
      <c r="A186" s="44" t="s">
        <v>199</v>
      </c>
      <c r="B186" s="38">
        <v>1061521001</v>
      </c>
      <c r="C186" s="39">
        <v>6302727</v>
      </c>
      <c r="D186" s="45">
        <f>SUM(C186:C189)</f>
        <v>3000</v>
      </c>
      <c r="E186" s="41">
        <v>6302727</v>
      </c>
      <c r="F186" s="45">
        <f>SUM(E186:E189)</f>
        <v>3000</v>
      </c>
    </row>
    <row r="187" spans="1:6" ht="18" customHeight="1" x14ac:dyDescent="0.3">
      <c r="A187" s="47" t="s">
        <v>16</v>
      </c>
      <c r="B187" s="38" t="s">
        <v>200</v>
      </c>
      <c r="C187" s="39">
        <v>-119167</v>
      </c>
      <c r="D187" s="45"/>
      <c r="E187" s="41">
        <v>-184167</v>
      </c>
      <c r="F187" s="45"/>
    </row>
    <row r="188" spans="1:6" ht="18" customHeight="1" x14ac:dyDescent="0.3">
      <c r="A188" s="47" t="s">
        <v>181</v>
      </c>
      <c r="B188" s="38" t="s">
        <v>201</v>
      </c>
      <c r="C188" s="39">
        <v>-6180560</v>
      </c>
      <c r="D188" s="45"/>
      <c r="E188" s="41">
        <v>-6115560</v>
      </c>
      <c r="F188" s="45"/>
    </row>
    <row r="189" spans="1:6" ht="18" customHeight="1" x14ac:dyDescent="0.3">
      <c r="A189" s="47" t="s">
        <v>177</v>
      </c>
      <c r="B189" s="38" t="s">
        <v>202</v>
      </c>
      <c r="C189" s="39">
        <v>0</v>
      </c>
      <c r="D189" s="45"/>
      <c r="E189" s="41">
        <v>0</v>
      </c>
      <c r="F189" s="45"/>
    </row>
    <row r="190" spans="1:6" ht="18" customHeight="1" x14ac:dyDescent="0.3">
      <c r="A190" s="44" t="s">
        <v>203</v>
      </c>
      <c r="B190" s="38">
        <v>1061524001</v>
      </c>
      <c r="C190" s="39">
        <v>9523039761</v>
      </c>
      <c r="D190" s="45">
        <f>SUM(C190:C191)</f>
        <v>9490003436</v>
      </c>
      <c r="E190" s="41">
        <v>9523039761</v>
      </c>
      <c r="F190" s="45">
        <f>SUM(E190:E191)</f>
        <v>9490003436</v>
      </c>
    </row>
    <row r="191" spans="1:6" ht="18" customHeight="1" x14ac:dyDescent="0.3">
      <c r="A191" s="47" t="s">
        <v>16</v>
      </c>
      <c r="B191" s="38" t="s">
        <v>204</v>
      </c>
      <c r="C191" s="39">
        <v>-33036325</v>
      </c>
      <c r="D191" s="45"/>
      <c r="E191" s="41">
        <v>-33036325</v>
      </c>
      <c r="F191" s="45"/>
    </row>
    <row r="192" spans="1:6" ht="18" customHeight="1" x14ac:dyDescent="0.3">
      <c r="A192" s="47" t="s">
        <v>181</v>
      </c>
      <c r="B192" s="38"/>
      <c r="C192" s="39"/>
      <c r="D192" s="45"/>
      <c r="E192" s="41"/>
      <c r="F192" s="45"/>
    </row>
    <row r="193" spans="1:6" ht="18" customHeight="1" x14ac:dyDescent="0.3">
      <c r="A193" s="47" t="s">
        <v>177</v>
      </c>
      <c r="B193" s="38"/>
      <c r="C193" s="39"/>
      <c r="D193" s="61"/>
      <c r="E193" s="41"/>
      <c r="F193" s="61"/>
    </row>
    <row r="194" spans="1:6" ht="18" customHeight="1" x14ac:dyDescent="0.3">
      <c r="A194" s="44" t="s">
        <v>205</v>
      </c>
      <c r="B194" s="58">
        <v>1061527001</v>
      </c>
      <c r="C194" s="39">
        <v>1825159956</v>
      </c>
      <c r="D194" s="45">
        <f>SUM(C194:C197)</f>
        <v>1825159956</v>
      </c>
      <c r="E194" s="59">
        <v>1806859956</v>
      </c>
      <c r="F194" s="45">
        <f>SUM(E194:E197)</f>
        <v>1806859956</v>
      </c>
    </row>
    <row r="195" spans="1:6" ht="18" customHeight="1" x14ac:dyDescent="0.3">
      <c r="A195" s="60" t="s">
        <v>16</v>
      </c>
      <c r="B195" s="38" t="s">
        <v>206</v>
      </c>
      <c r="C195" s="39">
        <v>0</v>
      </c>
      <c r="D195" s="61"/>
      <c r="E195" s="41">
        <v>0</v>
      </c>
      <c r="F195" s="61"/>
    </row>
    <row r="196" spans="1:6" ht="18" customHeight="1" x14ac:dyDescent="0.3">
      <c r="A196" s="47" t="s">
        <v>181</v>
      </c>
      <c r="B196" s="38"/>
      <c r="C196" s="39"/>
      <c r="D196" s="45"/>
      <c r="E196" s="41"/>
      <c r="F196" s="45"/>
    </row>
    <row r="197" spans="1:6" ht="18" customHeight="1" x14ac:dyDescent="0.3">
      <c r="A197" s="47" t="s">
        <v>177</v>
      </c>
      <c r="B197" s="38" t="s">
        <v>207</v>
      </c>
      <c r="C197" s="39">
        <v>0</v>
      </c>
      <c r="D197" s="45"/>
      <c r="E197" s="41">
        <v>0</v>
      </c>
      <c r="F197" s="45"/>
    </row>
    <row r="198" spans="1:6" ht="18" customHeight="1" x14ac:dyDescent="0.3">
      <c r="A198" s="44" t="s">
        <v>208</v>
      </c>
      <c r="B198" s="38">
        <v>1061530000</v>
      </c>
      <c r="C198" s="39">
        <v>0</v>
      </c>
      <c r="D198" s="45">
        <f>SUM(C198:C202)</f>
        <v>0</v>
      </c>
      <c r="E198" s="41">
        <v>0</v>
      </c>
      <c r="F198" s="45">
        <f>SUM(E198:E202)</f>
        <v>0</v>
      </c>
    </row>
    <row r="199" spans="1:6" ht="18" customHeight="1" x14ac:dyDescent="0.3">
      <c r="A199" s="47" t="s">
        <v>209</v>
      </c>
      <c r="B199" s="38">
        <v>1061530040</v>
      </c>
      <c r="C199" s="39">
        <v>0</v>
      </c>
      <c r="D199" s="45"/>
      <c r="E199" s="41">
        <v>0</v>
      </c>
      <c r="F199" s="45"/>
    </row>
    <row r="200" spans="1:6" ht="18" customHeight="1" x14ac:dyDescent="0.3">
      <c r="A200" s="47" t="s">
        <v>16</v>
      </c>
      <c r="B200" s="38"/>
      <c r="C200" s="39"/>
      <c r="D200" s="45"/>
      <c r="E200" s="41"/>
      <c r="F200" s="45"/>
    </row>
    <row r="201" spans="1:6" ht="18" customHeight="1" x14ac:dyDescent="0.3">
      <c r="A201" s="47" t="s">
        <v>181</v>
      </c>
      <c r="B201" s="38" t="s">
        <v>210</v>
      </c>
      <c r="C201" s="39">
        <v>0</v>
      </c>
      <c r="D201" s="45"/>
      <c r="E201" s="41">
        <v>0</v>
      </c>
      <c r="F201" s="45"/>
    </row>
    <row r="202" spans="1:6" ht="18" customHeight="1" x14ac:dyDescent="0.3">
      <c r="A202" s="47" t="s">
        <v>177</v>
      </c>
      <c r="B202" s="38" t="s">
        <v>211</v>
      </c>
      <c r="C202" s="39">
        <v>0</v>
      </c>
      <c r="D202" s="45"/>
      <c r="E202" s="41">
        <v>0</v>
      </c>
      <c r="F202" s="45"/>
    </row>
    <row r="203" spans="1:6" ht="18" customHeight="1" x14ac:dyDescent="0.3">
      <c r="A203" s="37" t="s">
        <v>212</v>
      </c>
      <c r="B203" s="38">
        <v>1062000000</v>
      </c>
      <c r="C203" s="39"/>
      <c r="D203" s="57">
        <f>D204</f>
        <v>52142665212</v>
      </c>
      <c r="E203" s="41"/>
      <c r="F203" s="57">
        <f>F204</f>
        <v>62087283451</v>
      </c>
    </row>
    <row r="204" spans="1:6" ht="18" customHeight="1" x14ac:dyDescent="0.3">
      <c r="A204" s="44" t="s">
        <v>213</v>
      </c>
      <c r="B204" s="38"/>
      <c r="C204" s="39"/>
      <c r="D204" s="45">
        <f>SUM(C208:C214)</f>
        <v>52142665212</v>
      </c>
      <c r="E204" s="41"/>
      <c r="F204" s="45">
        <f>SUM(E208:E214)</f>
        <v>62087283451</v>
      </c>
    </row>
    <row r="205" spans="1:6" ht="18" customHeight="1" x14ac:dyDescent="0.3">
      <c r="A205" s="47" t="s">
        <v>16</v>
      </c>
      <c r="B205" s="38"/>
      <c r="C205" s="39"/>
      <c r="D205" s="45"/>
      <c r="E205" s="41"/>
      <c r="F205" s="46"/>
    </row>
    <row r="206" spans="1:6" ht="18" customHeight="1" x14ac:dyDescent="0.3">
      <c r="A206" s="47" t="s">
        <v>181</v>
      </c>
      <c r="B206" s="38"/>
      <c r="C206" s="39"/>
      <c r="D206" s="40"/>
      <c r="E206" s="41"/>
      <c r="F206" s="42"/>
    </row>
    <row r="207" spans="1:6" ht="18" customHeight="1" x14ac:dyDescent="0.3">
      <c r="A207" s="47" t="s">
        <v>177</v>
      </c>
      <c r="B207" s="38"/>
      <c r="C207" s="39"/>
      <c r="D207" s="45"/>
      <c r="E207" s="41"/>
      <c r="F207" s="46"/>
    </row>
    <row r="208" spans="1:6" ht="18" customHeight="1" x14ac:dyDescent="0.3">
      <c r="A208" s="47" t="s">
        <v>215</v>
      </c>
      <c r="B208" s="38">
        <v>1062003001</v>
      </c>
      <c r="C208" s="39">
        <v>52756211087</v>
      </c>
      <c r="D208" s="45"/>
      <c r="E208" s="41">
        <v>52756211087</v>
      </c>
      <c r="F208" s="46"/>
    </row>
    <row r="209" spans="1:6" ht="18" customHeight="1" x14ac:dyDescent="0.3">
      <c r="A209" s="47" t="s">
        <v>216</v>
      </c>
      <c r="B209" s="38" t="s">
        <v>217</v>
      </c>
      <c r="C209" s="39">
        <v>0</v>
      </c>
      <c r="D209" s="45"/>
      <c r="E209" s="41">
        <v>0</v>
      </c>
      <c r="F209" s="46"/>
    </row>
    <row r="210" spans="1:6" ht="18" customHeight="1" x14ac:dyDescent="0.3">
      <c r="A210" s="79" t="s">
        <v>218</v>
      </c>
      <c r="B210" s="58" t="s">
        <v>219</v>
      </c>
      <c r="C210" s="65">
        <v>-9753981408</v>
      </c>
      <c r="D210" s="40"/>
      <c r="E210" s="67">
        <v>0</v>
      </c>
      <c r="F210" s="42"/>
    </row>
    <row r="211" spans="1:6" ht="18" customHeight="1" x14ac:dyDescent="0.3">
      <c r="A211" s="47" t="s">
        <v>220</v>
      </c>
      <c r="B211" s="38">
        <v>1062006001</v>
      </c>
      <c r="C211" s="39">
        <v>26428148505</v>
      </c>
      <c r="D211" s="45"/>
      <c r="E211" s="41">
        <v>26428148505</v>
      </c>
      <c r="F211" s="46"/>
    </row>
    <row r="212" spans="1:6" ht="18" customHeight="1" x14ac:dyDescent="0.3">
      <c r="A212" s="47" t="s">
        <v>221</v>
      </c>
      <c r="B212" s="38" t="s">
        <v>222</v>
      </c>
      <c r="C212" s="39">
        <v>-5255224597</v>
      </c>
      <c r="D212" s="45"/>
      <c r="E212" s="41">
        <v>-5353702198</v>
      </c>
      <c r="F212" s="46"/>
    </row>
    <row r="213" spans="1:6" ht="18" customHeight="1" x14ac:dyDescent="0.3">
      <c r="A213" s="47" t="s">
        <v>223</v>
      </c>
      <c r="B213" s="38" t="s">
        <v>224</v>
      </c>
      <c r="C213" s="39">
        <v>-12032488375</v>
      </c>
      <c r="D213" s="45"/>
      <c r="E213" s="41">
        <v>-11743373943</v>
      </c>
      <c r="F213" s="46"/>
    </row>
    <row r="214" spans="1:6" ht="18" customHeight="1" x14ac:dyDescent="0.3">
      <c r="A214" s="47" t="s">
        <v>225</v>
      </c>
      <c r="B214" s="38" t="s">
        <v>226</v>
      </c>
      <c r="C214" s="39">
        <v>0</v>
      </c>
      <c r="D214" s="45"/>
      <c r="E214" s="41">
        <v>0</v>
      </c>
      <c r="F214" s="46"/>
    </row>
    <row r="215" spans="1:6" ht="18" customHeight="1" x14ac:dyDescent="0.3">
      <c r="A215" s="37" t="s">
        <v>227</v>
      </c>
      <c r="B215" s="38">
        <v>1062500000</v>
      </c>
      <c r="C215" s="39"/>
      <c r="D215" s="40">
        <f>D216</f>
        <v>0</v>
      </c>
      <c r="E215" s="41"/>
      <c r="F215" s="42">
        <v>0</v>
      </c>
    </row>
    <row r="216" spans="1:6" ht="18" customHeight="1" x14ac:dyDescent="0.3">
      <c r="A216" s="44" t="s">
        <v>228</v>
      </c>
      <c r="B216" s="38">
        <v>1062503000</v>
      </c>
      <c r="C216" s="39">
        <v>0</v>
      </c>
      <c r="D216" s="45">
        <f>C216</f>
        <v>0</v>
      </c>
      <c r="E216" s="41">
        <v>0</v>
      </c>
      <c r="F216" s="46">
        <v>0</v>
      </c>
    </row>
    <row r="217" spans="1:6" ht="18" customHeight="1" x14ac:dyDescent="0.3">
      <c r="A217" s="37" t="s">
        <v>229</v>
      </c>
      <c r="B217" s="38">
        <v>1063000000</v>
      </c>
      <c r="C217" s="39"/>
      <c r="D217" s="40">
        <f>D218+D222+D227+D232+D236+D241+D243+D249</f>
        <v>27872245598</v>
      </c>
      <c r="E217" s="41"/>
      <c r="F217" s="40">
        <f>F218+F222+F227+F232+F236+F241+F243+F249</f>
        <v>28886794798</v>
      </c>
    </row>
    <row r="218" spans="1:6" ht="18" customHeight="1" x14ac:dyDescent="0.3">
      <c r="A218" s="44" t="s">
        <v>230</v>
      </c>
      <c r="B218" s="38"/>
      <c r="C218" s="39"/>
      <c r="D218" s="45">
        <f>SUM(C219:C221)</f>
        <v>84813642</v>
      </c>
      <c r="E218" s="41"/>
      <c r="F218" s="45">
        <f>SUM(E219:E221)</f>
        <v>104125726</v>
      </c>
    </row>
    <row r="219" spans="1:6" ht="18" customHeight="1" x14ac:dyDescent="0.3">
      <c r="A219" s="47" t="s">
        <v>231</v>
      </c>
      <c r="B219" s="38">
        <v>1063003001</v>
      </c>
      <c r="C219" s="39">
        <v>7121739328</v>
      </c>
      <c r="D219" s="45"/>
      <c r="E219" s="41">
        <v>7121739328</v>
      </c>
      <c r="F219" s="45"/>
    </row>
    <row r="220" spans="1:6" ht="18" customHeight="1" x14ac:dyDescent="0.3">
      <c r="A220" s="47" t="s">
        <v>16</v>
      </c>
      <c r="B220" s="80" t="s">
        <v>232</v>
      </c>
      <c r="C220" s="39">
        <v>-2616050</v>
      </c>
      <c r="D220" s="45"/>
      <c r="E220" s="41">
        <v>-3176632</v>
      </c>
      <c r="F220" s="45"/>
    </row>
    <row r="221" spans="1:6" ht="18" customHeight="1" x14ac:dyDescent="0.3">
      <c r="A221" s="47" t="s">
        <v>233</v>
      </c>
      <c r="B221" s="38" t="s">
        <v>234</v>
      </c>
      <c r="C221" s="39">
        <v>-7034309636</v>
      </c>
      <c r="D221" s="45"/>
      <c r="E221" s="41">
        <v>-7014436970</v>
      </c>
      <c r="F221" s="45"/>
    </row>
    <row r="222" spans="1:6" ht="18" customHeight="1" x14ac:dyDescent="0.3">
      <c r="A222" s="44" t="s">
        <v>235</v>
      </c>
      <c r="B222" s="38">
        <v>1063006000</v>
      </c>
      <c r="C222" s="39"/>
      <c r="D222" s="45">
        <f>SUM(C223:C226)</f>
        <v>5681960</v>
      </c>
      <c r="E222" s="41"/>
      <c r="F222" s="45">
        <f>SUM(E223:E226)</f>
        <v>9263796</v>
      </c>
    </row>
    <row r="223" spans="1:6" ht="18" customHeight="1" x14ac:dyDescent="0.3">
      <c r="A223" s="47" t="s">
        <v>236</v>
      </c>
      <c r="B223" s="38">
        <v>1063006040</v>
      </c>
      <c r="C223" s="39">
        <v>150699942</v>
      </c>
      <c r="D223" s="45"/>
      <c r="E223" s="41">
        <v>150699942</v>
      </c>
      <c r="F223" s="45"/>
    </row>
    <row r="224" spans="1:6" ht="18" customHeight="1" x14ac:dyDescent="0.3">
      <c r="A224" s="47" t="s">
        <v>16</v>
      </c>
      <c r="B224" s="38"/>
      <c r="C224" s="39">
        <v>-6380000</v>
      </c>
      <c r="D224" s="45"/>
      <c r="E224" s="41">
        <v>-7700000</v>
      </c>
      <c r="F224" s="45"/>
    </row>
    <row r="225" spans="1:6" ht="18" customHeight="1" x14ac:dyDescent="0.3">
      <c r="A225" s="81" t="s">
        <v>237</v>
      </c>
      <c r="B225" s="38"/>
      <c r="C225" s="39">
        <v>-138637982</v>
      </c>
      <c r="D225" s="45"/>
      <c r="E225" s="41">
        <v>-133736146</v>
      </c>
      <c r="F225" s="45"/>
    </row>
    <row r="226" spans="1:6" ht="18" customHeight="1" x14ac:dyDescent="0.3">
      <c r="A226" s="47" t="s">
        <v>238</v>
      </c>
      <c r="B226" s="38">
        <v>1063006080</v>
      </c>
      <c r="C226" s="39">
        <v>0</v>
      </c>
      <c r="D226" s="45"/>
      <c r="E226" s="41">
        <v>0</v>
      </c>
      <c r="F226" s="45"/>
    </row>
    <row r="227" spans="1:6" ht="18" customHeight="1" x14ac:dyDescent="0.3">
      <c r="A227" s="44" t="s">
        <v>239</v>
      </c>
      <c r="B227" s="38"/>
      <c r="C227" s="39"/>
      <c r="D227" s="45">
        <f>D228</f>
        <v>0</v>
      </c>
      <c r="E227" s="41"/>
      <c r="F227" s="45">
        <f>F228</f>
        <v>0</v>
      </c>
    </row>
    <row r="228" spans="1:6" ht="18" customHeight="1" x14ac:dyDescent="0.3">
      <c r="A228" s="47" t="s">
        <v>240</v>
      </c>
      <c r="B228" s="38">
        <v>1063009000</v>
      </c>
      <c r="C228" s="39">
        <v>0</v>
      </c>
      <c r="D228" s="45">
        <f>C228</f>
        <v>0</v>
      </c>
      <c r="E228" s="41">
        <v>0</v>
      </c>
      <c r="F228" s="45">
        <f>E228</f>
        <v>0</v>
      </c>
    </row>
    <row r="229" spans="1:6" ht="18" customHeight="1" x14ac:dyDescent="0.3">
      <c r="A229" s="47" t="s">
        <v>16</v>
      </c>
      <c r="B229" s="38"/>
      <c r="C229" s="39"/>
      <c r="D229" s="45"/>
      <c r="E229" s="41"/>
      <c r="F229" s="45"/>
    </row>
    <row r="230" spans="1:6" ht="18" customHeight="1" x14ac:dyDescent="0.3">
      <c r="A230" s="47" t="s">
        <v>237</v>
      </c>
      <c r="B230" s="38"/>
      <c r="C230" s="39"/>
      <c r="D230" s="45"/>
      <c r="E230" s="41"/>
      <c r="F230" s="45"/>
    </row>
    <row r="231" spans="1:6" ht="18" customHeight="1" x14ac:dyDescent="0.3">
      <c r="A231" s="47" t="s">
        <v>177</v>
      </c>
      <c r="B231" s="38"/>
      <c r="C231" s="39"/>
      <c r="D231" s="45"/>
      <c r="E231" s="41"/>
      <c r="F231" s="45"/>
    </row>
    <row r="232" spans="1:6" ht="18" customHeight="1" x14ac:dyDescent="0.3">
      <c r="A232" s="44" t="s">
        <v>241</v>
      </c>
      <c r="B232" s="38"/>
      <c r="C232" s="39"/>
      <c r="D232" s="45">
        <f>SUM(C233:C235)</f>
        <v>27003781786</v>
      </c>
      <c r="E232" s="41"/>
      <c r="F232" s="45">
        <f>SUM(E233:E235)</f>
        <v>27995437066</v>
      </c>
    </row>
    <row r="233" spans="1:6" s="76" customFormat="1" ht="18" customHeight="1" x14ac:dyDescent="0.3">
      <c r="A233" s="82" t="s">
        <v>242</v>
      </c>
      <c r="B233" s="75">
        <v>1063012000</v>
      </c>
      <c r="C233" s="41">
        <v>59499325548</v>
      </c>
      <c r="D233" s="59"/>
      <c r="E233" s="41">
        <v>59499325548</v>
      </c>
      <c r="F233" s="59"/>
    </row>
    <row r="234" spans="1:6" s="76" customFormat="1" ht="18" customHeight="1" x14ac:dyDescent="0.3">
      <c r="A234" s="82" t="s">
        <v>181</v>
      </c>
      <c r="B234" s="75"/>
      <c r="C234" s="41">
        <v>-32495543762</v>
      </c>
      <c r="D234" s="59"/>
      <c r="E234" s="41">
        <v>-31503888482</v>
      </c>
      <c r="F234" s="59"/>
    </row>
    <row r="235" spans="1:6" ht="18" customHeight="1" x14ac:dyDescent="0.3">
      <c r="A235" s="47" t="s">
        <v>177</v>
      </c>
      <c r="B235" s="38" t="s">
        <v>243</v>
      </c>
      <c r="C235" s="39">
        <v>0</v>
      </c>
      <c r="D235" s="45"/>
      <c r="E235" s="41">
        <v>0</v>
      </c>
      <c r="F235" s="45"/>
    </row>
    <row r="236" spans="1:6" ht="18" customHeight="1" thickBot="1" x14ac:dyDescent="0.35">
      <c r="A236" s="44" t="s">
        <v>244</v>
      </c>
      <c r="B236" s="56"/>
      <c r="C236" s="39"/>
      <c r="D236" s="45">
        <f>SUM(C237)</f>
        <v>0</v>
      </c>
      <c r="E236" s="41"/>
      <c r="F236" s="45">
        <f>SUM(E237)</f>
        <v>0</v>
      </c>
    </row>
    <row r="237" spans="1:6" ht="18" customHeight="1" x14ac:dyDescent="0.3">
      <c r="A237" s="47" t="s">
        <v>245</v>
      </c>
      <c r="B237" s="38">
        <v>1063015000</v>
      </c>
      <c r="C237" s="39">
        <v>0</v>
      </c>
      <c r="D237" s="45"/>
      <c r="E237" s="41">
        <v>0</v>
      </c>
      <c r="F237" s="45"/>
    </row>
    <row r="238" spans="1:6" ht="18" customHeight="1" x14ac:dyDescent="0.3">
      <c r="A238" s="47" t="s">
        <v>16</v>
      </c>
      <c r="B238" s="38"/>
      <c r="C238" s="39"/>
      <c r="D238" s="45"/>
      <c r="E238" s="41"/>
      <c r="F238" s="45"/>
    </row>
    <row r="239" spans="1:6" ht="18" customHeight="1" x14ac:dyDescent="0.3">
      <c r="A239" s="47" t="s">
        <v>237</v>
      </c>
      <c r="B239" s="38"/>
      <c r="C239" s="39"/>
      <c r="D239" s="61"/>
      <c r="E239" s="41"/>
      <c r="F239" s="61"/>
    </row>
    <row r="240" spans="1:6" ht="18" customHeight="1" x14ac:dyDescent="0.3">
      <c r="A240" s="47" t="s">
        <v>177</v>
      </c>
      <c r="B240" s="38"/>
      <c r="C240" s="39"/>
      <c r="D240" s="61"/>
      <c r="E240" s="41"/>
      <c r="F240" s="61"/>
    </row>
    <row r="241" spans="1:6" ht="18" customHeight="1" x14ac:dyDescent="0.3">
      <c r="A241" s="44" t="s">
        <v>246</v>
      </c>
      <c r="B241" s="38">
        <v>1063018000</v>
      </c>
      <c r="C241" s="39"/>
      <c r="D241" s="45">
        <f>SUM(C245:C248)</f>
        <v>777968210</v>
      </c>
      <c r="E241" s="41"/>
      <c r="F241" s="45">
        <f>SUM(E245:E248)</f>
        <v>777968210</v>
      </c>
    </row>
    <row r="242" spans="1:6" ht="18" customHeight="1" x14ac:dyDescent="0.3">
      <c r="A242" s="47" t="s">
        <v>16</v>
      </c>
      <c r="B242" s="38"/>
      <c r="C242" s="39"/>
      <c r="D242" s="45"/>
      <c r="E242" s="41"/>
      <c r="F242" s="45"/>
    </row>
    <row r="243" spans="1:6" ht="18" customHeight="1" x14ac:dyDescent="0.3">
      <c r="A243" s="47" t="s">
        <v>237</v>
      </c>
      <c r="B243" s="38"/>
      <c r="C243" s="39"/>
      <c r="D243" s="61"/>
      <c r="E243" s="41"/>
      <c r="F243" s="61"/>
    </row>
    <row r="244" spans="1:6" ht="18" customHeight="1" x14ac:dyDescent="0.3">
      <c r="A244" s="47" t="s">
        <v>177</v>
      </c>
      <c r="B244" s="38"/>
      <c r="C244" s="39"/>
      <c r="D244" s="45"/>
      <c r="E244" s="41"/>
      <c r="F244" s="45"/>
    </row>
    <row r="245" spans="1:6" ht="18" customHeight="1" x14ac:dyDescent="0.3">
      <c r="A245" s="47" t="s">
        <v>247</v>
      </c>
      <c r="B245" s="38">
        <v>1063018040</v>
      </c>
      <c r="C245" s="39">
        <v>1619702510</v>
      </c>
      <c r="D245" s="45"/>
      <c r="E245" s="83">
        <v>1619702510</v>
      </c>
      <c r="F245" s="45"/>
    </row>
    <row r="246" spans="1:6" ht="18" customHeight="1" x14ac:dyDescent="0.3">
      <c r="A246" s="47" t="s">
        <v>248</v>
      </c>
      <c r="B246" s="38" t="s">
        <v>249</v>
      </c>
      <c r="C246" s="39">
        <v>-841734300</v>
      </c>
      <c r="D246" s="45"/>
      <c r="E246" s="41">
        <v>-841734300</v>
      </c>
      <c r="F246" s="45"/>
    </row>
    <row r="247" spans="1:6" ht="18" customHeight="1" x14ac:dyDescent="0.3">
      <c r="A247" s="47" t="s">
        <v>250</v>
      </c>
      <c r="B247" s="38">
        <v>1063018081</v>
      </c>
      <c r="C247" s="39">
        <v>0</v>
      </c>
      <c r="D247" s="45"/>
      <c r="E247" s="41">
        <v>0</v>
      </c>
      <c r="F247" s="45"/>
    </row>
    <row r="248" spans="1:6" ht="18" customHeight="1" x14ac:dyDescent="0.3">
      <c r="A248" s="47" t="s">
        <v>251</v>
      </c>
      <c r="B248" s="38" t="s">
        <v>252</v>
      </c>
      <c r="C248" s="39">
        <v>0</v>
      </c>
      <c r="D248" s="45"/>
      <c r="E248" s="41">
        <v>0</v>
      </c>
      <c r="F248" s="45"/>
    </row>
    <row r="249" spans="1:6" ht="18" customHeight="1" x14ac:dyDescent="0.3">
      <c r="A249" s="81" t="s">
        <v>253</v>
      </c>
      <c r="B249" s="38"/>
      <c r="C249" s="39" t="s">
        <v>254</v>
      </c>
      <c r="D249" s="45">
        <f>C250</f>
        <v>0</v>
      </c>
      <c r="E249" s="41" t="s">
        <v>255</v>
      </c>
      <c r="F249" s="45">
        <f>E250</f>
        <v>0</v>
      </c>
    </row>
    <row r="250" spans="1:6" ht="18" customHeight="1" x14ac:dyDescent="0.3">
      <c r="A250" s="77" t="s">
        <v>256</v>
      </c>
      <c r="B250" s="38"/>
      <c r="C250" s="39">
        <v>0</v>
      </c>
      <c r="D250" s="45"/>
      <c r="E250" s="41">
        <v>0</v>
      </c>
      <c r="F250" s="45"/>
    </row>
    <row r="251" spans="1:6" ht="18" customHeight="1" x14ac:dyDescent="0.3">
      <c r="A251" s="37" t="s">
        <v>257</v>
      </c>
      <c r="B251" s="38" t="s">
        <v>258</v>
      </c>
      <c r="C251" s="39"/>
      <c r="D251" s="45">
        <f>SUM(C252:C254)</f>
        <v>218238454</v>
      </c>
      <c r="E251" s="41"/>
      <c r="F251" s="45">
        <f>SUM(E252:E254)</f>
        <v>0</v>
      </c>
    </row>
    <row r="252" spans="1:6" ht="18" customHeight="1" x14ac:dyDescent="0.3">
      <c r="A252" s="44" t="s">
        <v>259</v>
      </c>
      <c r="B252" s="38" t="s">
        <v>260</v>
      </c>
      <c r="C252" s="39">
        <v>9374557771</v>
      </c>
      <c r="D252" s="45"/>
      <c r="E252" s="41"/>
      <c r="F252" s="45"/>
    </row>
    <row r="253" spans="1:6" ht="18" customHeight="1" x14ac:dyDescent="0.3">
      <c r="A253" s="47" t="s">
        <v>16</v>
      </c>
      <c r="B253" s="38" t="s">
        <v>261</v>
      </c>
      <c r="C253" s="39">
        <v>-7140683660</v>
      </c>
      <c r="D253" s="45"/>
      <c r="E253" s="41"/>
      <c r="F253" s="45"/>
    </row>
    <row r="254" spans="1:6" ht="18" customHeight="1" x14ac:dyDescent="0.3">
      <c r="A254" s="47" t="s">
        <v>181</v>
      </c>
      <c r="B254" s="38" t="s">
        <v>262</v>
      </c>
      <c r="C254" s="39">
        <v>-2015635657</v>
      </c>
      <c r="D254" s="45"/>
      <c r="E254" s="41">
        <v>0</v>
      </c>
      <c r="F254" s="45"/>
    </row>
    <row r="255" spans="1:6" ht="18" customHeight="1" x14ac:dyDescent="0.3">
      <c r="A255" s="37" t="s">
        <v>263</v>
      </c>
      <c r="B255" s="38">
        <v>1063500000</v>
      </c>
      <c r="C255" s="39"/>
      <c r="D255" s="40">
        <f>D256</f>
        <v>16273196000</v>
      </c>
      <c r="E255" s="41"/>
      <c r="F255" s="40">
        <f>F256</f>
        <v>16273196000</v>
      </c>
    </row>
    <row r="256" spans="1:6" ht="18" customHeight="1" x14ac:dyDescent="0.3">
      <c r="A256" s="44" t="s">
        <v>264</v>
      </c>
      <c r="B256" s="38">
        <v>1063503000</v>
      </c>
      <c r="C256" s="39">
        <v>16273196000</v>
      </c>
      <c r="D256" s="45">
        <f>C256</f>
        <v>16273196000</v>
      </c>
      <c r="E256" s="41">
        <v>16273196000</v>
      </c>
      <c r="F256" s="45">
        <f>E256</f>
        <v>16273196000</v>
      </c>
    </row>
    <row r="257" spans="1:6" ht="18" customHeight="1" x14ac:dyDescent="0.3">
      <c r="A257" s="37" t="s">
        <v>265</v>
      </c>
      <c r="B257" s="78">
        <v>1064000000</v>
      </c>
      <c r="C257" s="45"/>
      <c r="D257" s="84">
        <f>SUM(D258,D260)</f>
        <v>29025505000</v>
      </c>
      <c r="E257" s="41"/>
      <c r="F257" s="84">
        <f>SUM(F258,F260)</f>
        <v>29025505000</v>
      </c>
    </row>
    <row r="258" spans="1:6" ht="18" customHeight="1" x14ac:dyDescent="0.3">
      <c r="A258" s="44" t="s">
        <v>266</v>
      </c>
      <c r="B258" s="38">
        <v>1064003001</v>
      </c>
      <c r="C258" s="39">
        <v>38015505000</v>
      </c>
      <c r="D258" s="45">
        <f>SUM(C258:C260)</f>
        <v>29025505000</v>
      </c>
      <c r="E258" s="41">
        <v>38015505000</v>
      </c>
      <c r="F258" s="45">
        <f>SUM(E258:E260)</f>
        <v>29025505000</v>
      </c>
    </row>
    <row r="259" spans="1:6" ht="18" customHeight="1" x14ac:dyDescent="0.3">
      <c r="A259" s="47" t="s">
        <v>267</v>
      </c>
      <c r="B259" s="38" t="s">
        <v>268</v>
      </c>
      <c r="C259" s="39">
        <v>-8990000000</v>
      </c>
      <c r="D259" s="45"/>
      <c r="E259" s="41">
        <v>-8990000000</v>
      </c>
      <c r="F259" s="45"/>
    </row>
    <row r="260" spans="1:6" ht="18" customHeight="1" x14ac:dyDescent="0.3">
      <c r="A260" s="44" t="s">
        <v>269</v>
      </c>
      <c r="B260" s="38">
        <v>1064006000</v>
      </c>
      <c r="C260" s="39">
        <v>0</v>
      </c>
      <c r="D260" s="45">
        <f>C260</f>
        <v>0</v>
      </c>
      <c r="E260" s="41">
        <v>0</v>
      </c>
      <c r="F260" s="45">
        <f>E260</f>
        <v>0</v>
      </c>
    </row>
    <row r="261" spans="1:6" ht="18" customHeight="1" x14ac:dyDescent="0.3">
      <c r="A261" s="37" t="s">
        <v>270</v>
      </c>
      <c r="B261" s="38">
        <v>1064500000</v>
      </c>
      <c r="C261" s="39"/>
      <c r="D261" s="40">
        <f>D262</f>
        <v>0</v>
      </c>
      <c r="E261" s="41"/>
      <c r="F261" s="40">
        <f>F262</f>
        <v>0</v>
      </c>
    </row>
    <row r="262" spans="1:6" ht="18" customHeight="1" x14ac:dyDescent="0.3">
      <c r="A262" s="44" t="s">
        <v>271</v>
      </c>
      <c r="B262" s="38">
        <v>1064503000</v>
      </c>
      <c r="C262" s="39">
        <v>0</v>
      </c>
      <c r="D262" s="45">
        <f>C262</f>
        <v>0</v>
      </c>
      <c r="E262" s="41">
        <v>0</v>
      </c>
      <c r="F262" s="45">
        <f>E262</f>
        <v>0</v>
      </c>
    </row>
    <row r="263" spans="1:6" ht="18" customHeight="1" x14ac:dyDescent="0.3">
      <c r="A263" s="37" t="s">
        <v>272</v>
      </c>
      <c r="B263" s="38">
        <v>1065000000</v>
      </c>
      <c r="C263" s="39"/>
      <c r="D263" s="40">
        <f>D264</f>
        <v>0</v>
      </c>
      <c r="E263" s="41"/>
      <c r="F263" s="40">
        <f>F264</f>
        <v>0</v>
      </c>
    </row>
    <row r="264" spans="1:6" ht="18" customHeight="1" x14ac:dyDescent="0.3">
      <c r="A264" s="44" t="s">
        <v>273</v>
      </c>
      <c r="B264" s="38">
        <v>1065003000</v>
      </c>
      <c r="C264" s="39">
        <v>0</v>
      </c>
      <c r="D264" s="45">
        <f>C264</f>
        <v>0</v>
      </c>
      <c r="E264" s="41">
        <v>0</v>
      </c>
      <c r="F264" s="45">
        <f>E264</f>
        <v>0</v>
      </c>
    </row>
    <row r="265" spans="1:6" ht="18" customHeight="1" x14ac:dyDescent="0.3">
      <c r="A265" s="37" t="s">
        <v>274</v>
      </c>
      <c r="B265" s="38">
        <v>1065500000</v>
      </c>
      <c r="C265" s="39"/>
      <c r="D265" s="40">
        <f>D266+D268+D273</f>
        <v>2905112</v>
      </c>
      <c r="E265" s="41"/>
      <c r="F265" s="40">
        <f>F266+F268+F273</f>
        <v>1649107</v>
      </c>
    </row>
    <row r="266" spans="1:6" ht="18" customHeight="1" x14ac:dyDescent="0.3">
      <c r="A266" s="44" t="s">
        <v>275</v>
      </c>
      <c r="B266" s="38">
        <v>1065503000</v>
      </c>
      <c r="C266" s="39">
        <v>0</v>
      </c>
      <c r="D266" s="45">
        <f>C266</f>
        <v>0</v>
      </c>
      <c r="E266" s="41">
        <v>0</v>
      </c>
      <c r="F266" s="45">
        <f>E266</f>
        <v>0</v>
      </c>
    </row>
    <row r="267" spans="1:6" ht="18" customHeight="1" x14ac:dyDescent="0.3">
      <c r="A267" s="47" t="s">
        <v>276</v>
      </c>
      <c r="B267" s="38"/>
      <c r="C267" s="39"/>
      <c r="D267" s="45"/>
      <c r="E267" s="41"/>
      <c r="F267" s="45"/>
    </row>
    <row r="268" spans="1:6" ht="18" customHeight="1" x14ac:dyDescent="0.3">
      <c r="A268" s="44" t="s">
        <v>277</v>
      </c>
      <c r="B268" s="38">
        <v>1065506000</v>
      </c>
      <c r="C268" s="39"/>
      <c r="D268" s="45">
        <f>SUM(C270:C272)</f>
        <v>2905112</v>
      </c>
      <c r="E268" s="41"/>
      <c r="F268" s="45">
        <f>SUM(E270:E272)</f>
        <v>1649107</v>
      </c>
    </row>
    <row r="269" spans="1:6" ht="18" customHeight="1" x14ac:dyDescent="0.3">
      <c r="A269" s="47" t="s">
        <v>276</v>
      </c>
      <c r="B269" s="38"/>
      <c r="C269" s="39"/>
      <c r="D269" s="45"/>
      <c r="E269" s="41"/>
      <c r="F269" s="45"/>
    </row>
    <row r="270" spans="1:6" ht="18" customHeight="1" x14ac:dyDescent="0.3">
      <c r="A270" s="47" t="s">
        <v>278</v>
      </c>
      <c r="B270" s="38">
        <v>1065506040</v>
      </c>
      <c r="C270" s="39">
        <v>1726601</v>
      </c>
      <c r="D270" s="45"/>
      <c r="E270" s="41">
        <v>800193</v>
      </c>
      <c r="F270" s="45"/>
    </row>
    <row r="271" spans="1:6" ht="18" customHeight="1" x14ac:dyDescent="0.3">
      <c r="A271" s="47" t="s">
        <v>279</v>
      </c>
      <c r="B271" s="38">
        <v>1065506080</v>
      </c>
      <c r="C271" s="39">
        <v>0</v>
      </c>
      <c r="D271" s="45"/>
      <c r="E271" s="41">
        <v>0</v>
      </c>
      <c r="F271" s="45"/>
    </row>
    <row r="272" spans="1:6" ht="18" customHeight="1" x14ac:dyDescent="0.3">
      <c r="A272" s="47" t="s">
        <v>280</v>
      </c>
      <c r="B272" s="38">
        <v>1065506120</v>
      </c>
      <c r="C272" s="39">
        <v>1178511</v>
      </c>
      <c r="D272" s="45"/>
      <c r="E272" s="41">
        <v>848914</v>
      </c>
      <c r="F272" s="45"/>
    </row>
    <row r="273" spans="1:6" ht="18" customHeight="1" x14ac:dyDescent="0.3">
      <c r="A273" s="64" t="s">
        <v>281</v>
      </c>
      <c r="B273" s="58">
        <v>1065509000</v>
      </c>
      <c r="C273" s="65">
        <v>0</v>
      </c>
      <c r="D273" s="40">
        <f>C273</f>
        <v>0</v>
      </c>
      <c r="E273" s="67">
        <v>0</v>
      </c>
      <c r="F273" s="40">
        <f>E273</f>
        <v>0</v>
      </c>
    </row>
    <row r="274" spans="1:6" s="36" customFormat="1" ht="18" customHeight="1" x14ac:dyDescent="0.3">
      <c r="A274" s="85" t="s">
        <v>282</v>
      </c>
      <c r="B274" s="33">
        <v>1000000000</v>
      </c>
      <c r="C274" s="34"/>
      <c r="D274" s="34">
        <f>D9+D112</f>
        <v>697077496846</v>
      </c>
      <c r="E274" s="34"/>
      <c r="F274" s="34">
        <f>F9+F112</f>
        <v>684118773227</v>
      </c>
    </row>
    <row r="275" spans="1:6" s="36" customFormat="1" ht="18" customHeight="1" x14ac:dyDescent="0.3">
      <c r="A275" s="86" t="s">
        <v>283</v>
      </c>
      <c r="B275" s="87"/>
      <c r="C275" s="88"/>
      <c r="D275" s="89"/>
      <c r="E275" s="88"/>
      <c r="F275" s="90"/>
    </row>
    <row r="276" spans="1:6" s="36" customFormat="1" ht="18" customHeight="1" x14ac:dyDescent="0.3">
      <c r="A276" s="32" t="s">
        <v>284</v>
      </c>
      <c r="B276" s="71">
        <v>2030000000</v>
      </c>
      <c r="C276" s="34"/>
      <c r="D276" s="34">
        <f>D277+D289+D299+D301+D311+D316</f>
        <v>30214894658</v>
      </c>
      <c r="E276" s="34"/>
      <c r="F276" s="34">
        <f>F277+F289+F299+F301+F311+F316</f>
        <v>30045816234</v>
      </c>
    </row>
    <row r="277" spans="1:6" ht="18" customHeight="1" x14ac:dyDescent="0.3">
      <c r="A277" s="74" t="s">
        <v>285</v>
      </c>
      <c r="B277" s="75">
        <v>2030500000</v>
      </c>
      <c r="C277" s="41"/>
      <c r="D277" s="57">
        <f>SUM(D278:D287)</f>
        <v>14196001985</v>
      </c>
      <c r="E277" s="41"/>
      <c r="F277" s="57">
        <f>SUM(F278:F287)</f>
        <v>17243345636</v>
      </c>
    </row>
    <row r="278" spans="1:6" ht="18" customHeight="1" x14ac:dyDescent="0.3">
      <c r="A278" s="91" t="s">
        <v>286</v>
      </c>
      <c r="B278" s="75">
        <v>2030503000</v>
      </c>
      <c r="C278" s="41">
        <v>0</v>
      </c>
      <c r="D278" s="59">
        <f>C278</f>
        <v>0</v>
      </c>
      <c r="E278" s="41">
        <v>0</v>
      </c>
      <c r="F278" s="59">
        <f>E278</f>
        <v>0</v>
      </c>
    </row>
    <row r="279" spans="1:6" ht="18" customHeight="1" x14ac:dyDescent="0.3">
      <c r="A279" s="82" t="s">
        <v>287</v>
      </c>
      <c r="B279" s="75"/>
      <c r="C279" s="41"/>
      <c r="D279" s="59"/>
      <c r="E279" s="41"/>
      <c r="F279" s="59"/>
    </row>
    <row r="280" spans="1:6" ht="18" customHeight="1" x14ac:dyDescent="0.3">
      <c r="A280" s="91" t="s">
        <v>288</v>
      </c>
      <c r="B280" s="75">
        <v>2030506000</v>
      </c>
      <c r="C280" s="41">
        <v>7046255685</v>
      </c>
      <c r="D280" s="59">
        <f t="shared" ref="D280:F285" si="0">C280</f>
        <v>7046255685</v>
      </c>
      <c r="E280" s="41">
        <v>10093599336</v>
      </c>
      <c r="F280" s="59">
        <f t="shared" si="0"/>
        <v>10093599336</v>
      </c>
    </row>
    <row r="281" spans="1:6" ht="18" customHeight="1" x14ac:dyDescent="0.3">
      <c r="A281" s="82" t="s">
        <v>287</v>
      </c>
      <c r="B281" s="75"/>
      <c r="C281" s="41"/>
      <c r="D281" s="59"/>
      <c r="E281" s="41"/>
      <c r="F281" s="59"/>
    </row>
    <row r="282" spans="1:6" ht="18" customHeight="1" x14ac:dyDescent="0.3">
      <c r="A282" s="91" t="s">
        <v>289</v>
      </c>
      <c r="B282" s="75">
        <v>2030509000</v>
      </c>
      <c r="C282" s="41">
        <v>4617411000</v>
      </c>
      <c r="D282" s="59">
        <f t="shared" si="0"/>
        <v>4617411000</v>
      </c>
      <c r="E282" s="41">
        <v>4617411000</v>
      </c>
      <c r="F282" s="59">
        <f t="shared" si="0"/>
        <v>4617411000</v>
      </c>
    </row>
    <row r="283" spans="1:6" ht="18" customHeight="1" x14ac:dyDescent="0.3">
      <c r="A283" s="82" t="s">
        <v>287</v>
      </c>
      <c r="B283" s="75"/>
      <c r="C283" s="41"/>
      <c r="D283" s="59"/>
      <c r="E283" s="41"/>
      <c r="F283" s="59"/>
    </row>
    <row r="284" spans="1:6" ht="18" customHeight="1" x14ac:dyDescent="0.3">
      <c r="A284" s="92" t="s">
        <v>290</v>
      </c>
      <c r="B284" s="93">
        <v>2030512000</v>
      </c>
      <c r="C284" s="67">
        <v>2443675700</v>
      </c>
      <c r="D284" s="57">
        <f t="shared" si="0"/>
        <v>2443675700</v>
      </c>
      <c r="E284" s="67">
        <v>2443675700</v>
      </c>
      <c r="F284" s="57">
        <f t="shared" si="0"/>
        <v>2443675700</v>
      </c>
    </row>
    <row r="285" spans="1:6" ht="18" customHeight="1" x14ac:dyDescent="0.3">
      <c r="A285" s="82" t="s">
        <v>287</v>
      </c>
      <c r="B285" s="75" t="s">
        <v>291</v>
      </c>
      <c r="C285" s="41">
        <v>0</v>
      </c>
      <c r="D285" s="59">
        <f t="shared" si="0"/>
        <v>0</v>
      </c>
      <c r="E285" s="41">
        <v>0</v>
      </c>
      <c r="F285" s="59">
        <f t="shared" si="0"/>
        <v>0</v>
      </c>
    </row>
    <row r="286" spans="1:6" ht="18" customHeight="1" x14ac:dyDescent="0.3">
      <c r="A286" s="91" t="s">
        <v>292</v>
      </c>
      <c r="B286" s="75">
        <v>2030515000</v>
      </c>
      <c r="C286" s="41">
        <v>88659600</v>
      </c>
      <c r="D286" s="59">
        <f>C286</f>
        <v>88659600</v>
      </c>
      <c r="E286" s="41">
        <v>88659600</v>
      </c>
      <c r="F286" s="59">
        <f>E286</f>
        <v>88659600</v>
      </c>
    </row>
    <row r="287" spans="1:6" ht="18" customHeight="1" x14ac:dyDescent="0.3">
      <c r="A287" s="91" t="s">
        <v>293</v>
      </c>
      <c r="B287" s="75">
        <v>2030518000</v>
      </c>
      <c r="C287" s="41">
        <v>0</v>
      </c>
      <c r="D287" s="59">
        <f>C287</f>
        <v>0</v>
      </c>
      <c r="E287" s="41">
        <v>0</v>
      </c>
      <c r="F287" s="59">
        <f>E287</f>
        <v>0</v>
      </c>
    </row>
    <row r="288" spans="1:6" ht="18" customHeight="1" x14ac:dyDescent="0.3">
      <c r="A288" s="91" t="s">
        <v>294</v>
      </c>
      <c r="B288" s="75"/>
      <c r="C288" s="53"/>
      <c r="D288" s="59"/>
      <c r="E288" s="53"/>
      <c r="F288" s="59"/>
    </row>
    <row r="289" spans="1:6" ht="18" customHeight="1" x14ac:dyDescent="0.3">
      <c r="A289" s="74" t="s">
        <v>295</v>
      </c>
      <c r="B289" s="75">
        <v>2031000000</v>
      </c>
      <c r="C289" s="53"/>
      <c r="D289" s="94">
        <f>SUM(D290:D298)</f>
        <v>4591066294</v>
      </c>
      <c r="E289" s="53"/>
      <c r="F289" s="94">
        <f>SUM(F290:F298)</f>
        <v>300000000</v>
      </c>
    </row>
    <row r="290" spans="1:6" ht="18" customHeight="1" x14ac:dyDescent="0.3">
      <c r="A290" s="91" t="s">
        <v>296</v>
      </c>
      <c r="B290" s="93">
        <v>2031003000</v>
      </c>
      <c r="C290" s="41">
        <v>0</v>
      </c>
      <c r="D290" s="59">
        <f>C290</f>
        <v>0</v>
      </c>
      <c r="E290" s="41">
        <v>0</v>
      </c>
      <c r="F290" s="59">
        <f>E290</f>
        <v>0</v>
      </c>
    </row>
    <row r="291" spans="1:6" ht="18" customHeight="1" thickBot="1" x14ac:dyDescent="0.35">
      <c r="A291" s="95" t="s">
        <v>297</v>
      </c>
      <c r="B291" s="96">
        <v>2031006000</v>
      </c>
      <c r="C291" s="41">
        <v>300000000</v>
      </c>
      <c r="D291" s="97">
        <f>C291</f>
        <v>300000000</v>
      </c>
      <c r="E291" s="41">
        <v>300000000</v>
      </c>
      <c r="F291" s="97">
        <f>E291</f>
        <v>300000000</v>
      </c>
    </row>
    <row r="292" spans="1:6" ht="18" customHeight="1" x14ac:dyDescent="0.3">
      <c r="A292" s="82" t="s">
        <v>298</v>
      </c>
      <c r="B292" s="75"/>
      <c r="C292" s="41"/>
      <c r="D292" s="59"/>
      <c r="E292" s="41"/>
      <c r="F292" s="59"/>
    </row>
    <row r="293" spans="1:6" ht="18" customHeight="1" x14ac:dyDescent="0.3">
      <c r="A293" s="91" t="s">
        <v>299</v>
      </c>
      <c r="B293" s="75">
        <v>2031009000</v>
      </c>
      <c r="C293" s="41">
        <v>0</v>
      </c>
      <c r="D293" s="59">
        <f>C293</f>
        <v>0</v>
      </c>
      <c r="E293" s="41">
        <v>0</v>
      </c>
      <c r="F293" s="59">
        <f>E293</f>
        <v>0</v>
      </c>
    </row>
    <row r="294" spans="1:6" ht="18" customHeight="1" x14ac:dyDescent="0.3">
      <c r="A294" s="82" t="s">
        <v>48</v>
      </c>
      <c r="B294" s="75"/>
      <c r="C294" s="41"/>
      <c r="D294" s="59"/>
      <c r="E294" s="41"/>
      <c r="F294" s="59"/>
    </row>
    <row r="295" spans="1:6" ht="18" customHeight="1" x14ac:dyDescent="0.3">
      <c r="A295" s="95" t="s">
        <v>300</v>
      </c>
      <c r="B295" s="75">
        <v>2031012000</v>
      </c>
      <c r="C295" s="41">
        <v>0</v>
      </c>
      <c r="D295" s="59">
        <f>C295</f>
        <v>0</v>
      </c>
      <c r="E295" s="41">
        <v>0</v>
      </c>
      <c r="F295" s="59">
        <f>E295</f>
        <v>0</v>
      </c>
    </row>
    <row r="296" spans="1:6" ht="18" customHeight="1" x14ac:dyDescent="0.3">
      <c r="A296" s="82" t="s">
        <v>301</v>
      </c>
      <c r="B296" s="75"/>
      <c r="C296" s="98"/>
      <c r="D296" s="59"/>
      <c r="E296" s="98"/>
      <c r="F296" s="59"/>
    </row>
    <row r="297" spans="1:6" ht="18" customHeight="1" x14ac:dyDescent="0.3">
      <c r="A297" s="82" t="s">
        <v>302</v>
      </c>
      <c r="B297" s="75"/>
      <c r="C297" s="98"/>
      <c r="D297" s="59"/>
      <c r="E297" s="98"/>
      <c r="F297" s="59"/>
    </row>
    <row r="298" spans="1:6" ht="18" customHeight="1" x14ac:dyDescent="0.3">
      <c r="A298" s="95" t="s">
        <v>303</v>
      </c>
      <c r="B298" s="75" t="s">
        <v>304</v>
      </c>
      <c r="C298" s="41">
        <v>4291066294</v>
      </c>
      <c r="D298" s="59">
        <f>C298</f>
        <v>4291066294</v>
      </c>
      <c r="E298" s="98"/>
      <c r="F298" s="59"/>
    </row>
    <row r="299" spans="1:6" ht="18" customHeight="1" x14ac:dyDescent="0.3">
      <c r="A299" s="74" t="s">
        <v>305</v>
      </c>
      <c r="B299" s="75">
        <v>2031500000</v>
      </c>
      <c r="C299" s="98"/>
      <c r="D299" s="57">
        <f>D300</f>
        <v>0</v>
      </c>
      <c r="E299" s="98"/>
      <c r="F299" s="57">
        <f>F300</f>
        <v>783173624</v>
      </c>
    </row>
    <row r="300" spans="1:6" ht="18" customHeight="1" x14ac:dyDescent="0.3">
      <c r="A300" s="91" t="s">
        <v>306</v>
      </c>
      <c r="B300" s="75">
        <v>2031503000</v>
      </c>
      <c r="C300" s="41">
        <v>0</v>
      </c>
      <c r="D300" s="59">
        <f>C300</f>
        <v>0</v>
      </c>
      <c r="E300" s="41">
        <v>783173624</v>
      </c>
      <c r="F300" s="59">
        <f>E300</f>
        <v>783173624</v>
      </c>
    </row>
    <row r="301" spans="1:6" ht="18" customHeight="1" x14ac:dyDescent="0.3">
      <c r="A301" s="74" t="s">
        <v>307</v>
      </c>
      <c r="B301" s="75">
        <v>2032000000</v>
      </c>
      <c r="C301" s="41"/>
      <c r="D301" s="57">
        <f>SUM(D302:D307)</f>
        <v>1845754379</v>
      </c>
      <c r="E301" s="41"/>
      <c r="F301" s="57">
        <f>SUM(F302:F307)</f>
        <v>2463085974</v>
      </c>
    </row>
    <row r="302" spans="1:6" ht="18" customHeight="1" x14ac:dyDescent="0.3">
      <c r="A302" s="91" t="s">
        <v>308</v>
      </c>
      <c r="B302" s="75">
        <v>2032003000</v>
      </c>
      <c r="C302" s="41">
        <v>574756093</v>
      </c>
      <c r="D302" s="59">
        <f>C302</f>
        <v>574756093</v>
      </c>
      <c r="E302" s="41">
        <v>545591775</v>
      </c>
      <c r="F302" s="59">
        <f>E302</f>
        <v>545591775</v>
      </c>
    </row>
    <row r="303" spans="1:6" ht="18" customHeight="1" x14ac:dyDescent="0.3">
      <c r="A303" s="91" t="s">
        <v>309</v>
      </c>
      <c r="B303" s="75">
        <v>2032006000</v>
      </c>
      <c r="C303" s="41">
        <v>824305376</v>
      </c>
      <c r="D303" s="59">
        <f>C303</f>
        <v>824305376</v>
      </c>
      <c r="E303" s="41">
        <v>832537147</v>
      </c>
      <c r="F303" s="59">
        <f>E303</f>
        <v>832537147</v>
      </c>
    </row>
    <row r="304" spans="1:6" ht="18" customHeight="1" x14ac:dyDescent="0.3">
      <c r="A304" s="91" t="s">
        <v>310</v>
      </c>
      <c r="B304" s="75">
        <v>2032009000</v>
      </c>
      <c r="C304" s="41">
        <v>446692910</v>
      </c>
      <c r="D304" s="59">
        <f>C304</f>
        <v>446692910</v>
      </c>
      <c r="E304" s="41">
        <v>1084957052</v>
      </c>
      <c r="F304" s="59">
        <f>E304</f>
        <v>1084957052</v>
      </c>
    </row>
    <row r="305" spans="1:6" ht="18" customHeight="1" x14ac:dyDescent="0.3">
      <c r="A305" s="91" t="s">
        <v>311</v>
      </c>
      <c r="B305" s="75">
        <v>2032012000</v>
      </c>
      <c r="C305" s="41">
        <v>0</v>
      </c>
      <c r="D305" s="59">
        <f>C305</f>
        <v>0</v>
      </c>
      <c r="E305" s="41">
        <v>0</v>
      </c>
      <c r="F305" s="59">
        <f>E305</f>
        <v>0</v>
      </c>
    </row>
    <row r="306" spans="1:6" ht="18" customHeight="1" x14ac:dyDescent="0.3">
      <c r="A306" s="91" t="s">
        <v>312</v>
      </c>
      <c r="B306" s="75">
        <v>2032015000</v>
      </c>
      <c r="C306" s="41">
        <v>0</v>
      </c>
      <c r="D306" s="59">
        <f>C306</f>
        <v>0</v>
      </c>
      <c r="E306" s="41">
        <v>0</v>
      </c>
      <c r="F306" s="59">
        <f>E306</f>
        <v>0</v>
      </c>
    </row>
    <row r="307" spans="1:6" ht="18" customHeight="1" x14ac:dyDescent="0.3">
      <c r="A307" s="91" t="s">
        <v>313</v>
      </c>
      <c r="B307" s="75"/>
      <c r="C307" s="41"/>
      <c r="D307" s="59">
        <f>SUM(C308:C310)</f>
        <v>0</v>
      </c>
      <c r="E307" s="41"/>
      <c r="F307" s="59">
        <f>SUM(E308:E310)</f>
        <v>0</v>
      </c>
    </row>
    <row r="308" spans="1:6" ht="18" customHeight="1" x14ac:dyDescent="0.3">
      <c r="A308" s="82" t="s">
        <v>314</v>
      </c>
      <c r="B308" s="75">
        <v>2032021000</v>
      </c>
      <c r="C308" s="41">
        <v>0</v>
      </c>
      <c r="D308" s="59"/>
      <c r="E308" s="41">
        <v>0</v>
      </c>
      <c r="F308" s="59"/>
    </row>
    <row r="309" spans="1:6" ht="18" customHeight="1" x14ac:dyDescent="0.3">
      <c r="A309" s="82" t="s">
        <v>315</v>
      </c>
      <c r="B309" s="75">
        <v>2032018000</v>
      </c>
      <c r="C309" s="41">
        <v>0</v>
      </c>
      <c r="D309" s="59"/>
      <c r="E309" s="41">
        <v>0</v>
      </c>
      <c r="F309" s="59"/>
    </row>
    <row r="310" spans="1:6" ht="18" customHeight="1" x14ac:dyDescent="0.3">
      <c r="A310" s="82" t="s">
        <v>316</v>
      </c>
      <c r="B310" s="75">
        <v>2032027000</v>
      </c>
      <c r="C310" s="41">
        <v>0</v>
      </c>
      <c r="D310" s="59"/>
      <c r="E310" s="41">
        <v>0</v>
      </c>
      <c r="F310" s="59"/>
    </row>
    <row r="311" spans="1:6" ht="18" customHeight="1" x14ac:dyDescent="0.3">
      <c r="A311" s="74" t="s">
        <v>317</v>
      </c>
      <c r="B311" s="75">
        <v>2032500000</v>
      </c>
      <c r="C311" s="41"/>
      <c r="D311" s="57">
        <f>SUM(D312:D315)</f>
        <v>9582072000</v>
      </c>
      <c r="E311" s="41"/>
      <c r="F311" s="57">
        <f>SUM(F312:F315)</f>
        <v>9256211000</v>
      </c>
    </row>
    <row r="312" spans="1:6" ht="18" customHeight="1" x14ac:dyDescent="0.3">
      <c r="A312" s="91" t="s">
        <v>318</v>
      </c>
      <c r="B312" s="75">
        <v>2032503000</v>
      </c>
      <c r="C312" s="41">
        <v>9582072000</v>
      </c>
      <c r="D312" s="59">
        <f>C312</f>
        <v>9582072000</v>
      </c>
      <c r="E312" s="41">
        <v>9256211000</v>
      </c>
      <c r="F312" s="59">
        <f>E312</f>
        <v>9256211000</v>
      </c>
    </row>
    <row r="313" spans="1:6" ht="18" customHeight="1" x14ac:dyDescent="0.3">
      <c r="A313" s="91" t="s">
        <v>319</v>
      </c>
      <c r="B313" s="75">
        <v>2032506000</v>
      </c>
      <c r="C313" s="41">
        <v>0</v>
      </c>
      <c r="D313" s="59">
        <f>C313</f>
        <v>0</v>
      </c>
      <c r="E313" s="41">
        <v>0</v>
      </c>
      <c r="F313" s="59">
        <f>E313</f>
        <v>0</v>
      </c>
    </row>
    <row r="314" spans="1:6" ht="18" customHeight="1" x14ac:dyDescent="0.3">
      <c r="A314" s="91" t="s">
        <v>320</v>
      </c>
      <c r="B314" s="75">
        <v>2032509000</v>
      </c>
      <c r="C314" s="41">
        <v>0</v>
      </c>
      <c r="D314" s="59">
        <f>C314</f>
        <v>0</v>
      </c>
      <c r="E314" s="41">
        <v>0</v>
      </c>
      <c r="F314" s="59">
        <f>E314</f>
        <v>0</v>
      </c>
    </row>
    <row r="315" spans="1:6" ht="18" customHeight="1" x14ac:dyDescent="0.3">
      <c r="A315" s="91" t="s">
        <v>321</v>
      </c>
      <c r="B315" s="75">
        <v>2032512000</v>
      </c>
      <c r="C315" s="41">
        <v>0</v>
      </c>
      <c r="D315" s="59">
        <f>C315</f>
        <v>0</v>
      </c>
      <c r="E315" s="41">
        <v>0</v>
      </c>
      <c r="F315" s="59">
        <f>E315</f>
        <v>0</v>
      </c>
    </row>
    <row r="316" spans="1:6" ht="18" customHeight="1" x14ac:dyDescent="0.3">
      <c r="A316" s="74" t="s">
        <v>322</v>
      </c>
      <c r="B316" s="75">
        <v>2033000000</v>
      </c>
      <c r="C316" s="41"/>
      <c r="D316" s="57">
        <f>D317</f>
        <v>0</v>
      </c>
      <c r="E316" s="41"/>
      <c r="F316" s="57">
        <f>F317</f>
        <v>0</v>
      </c>
    </row>
    <row r="317" spans="1:6" ht="18" customHeight="1" x14ac:dyDescent="0.3">
      <c r="A317" s="91" t="s">
        <v>323</v>
      </c>
      <c r="B317" s="75">
        <v>2033003000</v>
      </c>
      <c r="C317" s="41">
        <v>0</v>
      </c>
      <c r="D317" s="59">
        <f>C317</f>
        <v>0</v>
      </c>
      <c r="E317" s="41">
        <v>0</v>
      </c>
      <c r="F317" s="59">
        <f>E317</f>
        <v>0</v>
      </c>
    </row>
    <row r="318" spans="1:6" ht="18" customHeight="1" x14ac:dyDescent="0.3">
      <c r="A318" s="47" t="s">
        <v>48</v>
      </c>
      <c r="B318" s="38"/>
      <c r="C318" s="39"/>
      <c r="D318" s="45"/>
      <c r="E318" s="41"/>
      <c r="F318" s="45"/>
    </row>
    <row r="319" spans="1:6" s="36" customFormat="1" ht="18" customHeight="1" x14ac:dyDescent="0.3">
      <c r="A319" s="32" t="s">
        <v>324</v>
      </c>
      <c r="B319" s="71">
        <v>2060000000</v>
      </c>
      <c r="C319" s="34"/>
      <c r="D319" s="34">
        <f>D320+D332+D337+D344+D349+D351</f>
        <v>114874925709</v>
      </c>
      <c r="E319" s="34"/>
      <c r="F319" s="34">
        <f>F320+F332+F337+F344+F349+F351</f>
        <v>109659784751</v>
      </c>
    </row>
    <row r="320" spans="1:6" ht="18" customHeight="1" thickBot="1" x14ac:dyDescent="0.35">
      <c r="A320" s="99" t="s">
        <v>325</v>
      </c>
      <c r="B320" s="100">
        <v>2060500000</v>
      </c>
      <c r="C320" s="101"/>
      <c r="D320" s="102">
        <f>SUM(D321:D328)</f>
        <v>19868283811</v>
      </c>
      <c r="E320" s="101"/>
      <c r="F320" s="102">
        <f>SUM(F321:F328)</f>
        <v>19020801209</v>
      </c>
    </row>
    <row r="321" spans="1:6" ht="18" customHeight="1" x14ac:dyDescent="0.3">
      <c r="A321" s="91" t="s">
        <v>326</v>
      </c>
      <c r="B321" s="75">
        <v>2060503000</v>
      </c>
      <c r="C321" s="41">
        <v>0</v>
      </c>
      <c r="D321" s="97">
        <f>C321</f>
        <v>0</v>
      </c>
      <c r="E321" s="41">
        <v>0</v>
      </c>
      <c r="F321" s="97">
        <f>E321</f>
        <v>0</v>
      </c>
    </row>
    <row r="322" spans="1:6" ht="18" customHeight="1" x14ac:dyDescent="0.3">
      <c r="A322" s="82" t="s">
        <v>48</v>
      </c>
      <c r="B322" s="75"/>
      <c r="C322" s="98"/>
      <c r="D322" s="59"/>
      <c r="E322" s="98"/>
      <c r="F322" s="59"/>
    </row>
    <row r="323" spans="1:6" ht="18" customHeight="1" x14ac:dyDescent="0.3">
      <c r="A323" s="103" t="s">
        <v>327</v>
      </c>
      <c r="B323" s="75">
        <v>2060506000</v>
      </c>
      <c r="C323" s="41">
        <v>0</v>
      </c>
      <c r="D323" s="59">
        <f>C323</f>
        <v>0</v>
      </c>
      <c r="E323" s="41">
        <v>0</v>
      </c>
      <c r="F323" s="59">
        <f>E323</f>
        <v>0</v>
      </c>
    </row>
    <row r="324" spans="1:6" ht="18" customHeight="1" x14ac:dyDescent="0.3">
      <c r="A324" s="82" t="s">
        <v>48</v>
      </c>
      <c r="B324" s="75"/>
      <c r="C324" s="98"/>
      <c r="D324" s="59"/>
      <c r="E324" s="98"/>
      <c r="F324" s="59"/>
    </row>
    <row r="325" spans="1:6" ht="18" customHeight="1" x14ac:dyDescent="0.3">
      <c r="A325" s="91" t="s">
        <v>328</v>
      </c>
      <c r="B325" s="75">
        <v>2060509000</v>
      </c>
      <c r="C325" s="41">
        <v>19367506811</v>
      </c>
      <c r="D325" s="59">
        <f>C325</f>
        <v>19367506811</v>
      </c>
      <c r="E325" s="41">
        <v>18519534209</v>
      </c>
      <c r="F325" s="59">
        <f>E325</f>
        <v>18519534209</v>
      </c>
    </row>
    <row r="326" spans="1:6" ht="18" customHeight="1" x14ac:dyDescent="0.3">
      <c r="A326" s="82" t="s">
        <v>48</v>
      </c>
      <c r="B326" s="75"/>
      <c r="C326" s="98"/>
      <c r="D326" s="59"/>
      <c r="E326" s="98"/>
      <c r="F326" s="59"/>
    </row>
    <row r="327" spans="1:6" ht="18" customHeight="1" x14ac:dyDescent="0.3">
      <c r="A327" s="91" t="s">
        <v>329</v>
      </c>
      <c r="B327" s="75">
        <v>2060512000</v>
      </c>
      <c r="C327" s="41">
        <v>500777000</v>
      </c>
      <c r="D327" s="59">
        <f>C327</f>
        <v>500777000</v>
      </c>
      <c r="E327" s="41">
        <v>501267000</v>
      </c>
      <c r="F327" s="59">
        <f>E327</f>
        <v>501267000</v>
      </c>
    </row>
    <row r="328" spans="1:6" ht="18" customHeight="1" x14ac:dyDescent="0.3">
      <c r="A328" s="82" t="s">
        <v>48</v>
      </c>
      <c r="B328" s="75" t="s">
        <v>330</v>
      </c>
      <c r="C328" s="41">
        <v>0</v>
      </c>
      <c r="D328" s="59">
        <f>C328</f>
        <v>0</v>
      </c>
      <c r="E328" s="41">
        <v>0</v>
      </c>
      <c r="F328" s="59">
        <f>E328</f>
        <v>0</v>
      </c>
    </row>
    <row r="329" spans="1:6" ht="18" customHeight="1" x14ac:dyDescent="0.3">
      <c r="A329" s="91" t="s">
        <v>331</v>
      </c>
      <c r="B329" s="75"/>
      <c r="C329" s="41"/>
      <c r="D329" s="59"/>
      <c r="E329" s="41"/>
      <c r="F329" s="59"/>
    </row>
    <row r="330" spans="1:6" ht="18" customHeight="1" x14ac:dyDescent="0.3">
      <c r="A330" s="91" t="s">
        <v>332</v>
      </c>
      <c r="B330" s="75"/>
      <c r="C330" s="41"/>
      <c r="D330" s="59"/>
      <c r="E330" s="41"/>
      <c r="F330" s="59"/>
    </row>
    <row r="331" spans="1:6" ht="18" customHeight="1" x14ac:dyDescent="0.3">
      <c r="A331" s="91" t="s">
        <v>333</v>
      </c>
      <c r="B331" s="75"/>
      <c r="C331" s="41"/>
      <c r="D331" s="59"/>
      <c r="E331" s="41"/>
      <c r="F331" s="59"/>
    </row>
    <row r="332" spans="1:6" ht="18" customHeight="1" x14ac:dyDescent="0.3">
      <c r="A332" s="74" t="s">
        <v>334</v>
      </c>
      <c r="B332" s="75">
        <v>2061000000</v>
      </c>
      <c r="C332" s="41"/>
      <c r="D332" s="57">
        <f>SUM(D333:D336)</f>
        <v>88573971328</v>
      </c>
      <c r="E332" s="41"/>
      <c r="F332" s="57">
        <f>SUM(F333:F336)</f>
        <v>85500000000</v>
      </c>
    </row>
    <row r="333" spans="1:6" ht="18" customHeight="1" x14ac:dyDescent="0.3">
      <c r="A333" s="91" t="s">
        <v>335</v>
      </c>
      <c r="B333" s="75">
        <v>2061003000</v>
      </c>
      <c r="C333" s="41">
        <v>0</v>
      </c>
      <c r="D333" s="59">
        <f>C333</f>
        <v>0</v>
      </c>
      <c r="E333" s="41">
        <v>0</v>
      </c>
      <c r="F333" s="59">
        <f>E333</f>
        <v>0</v>
      </c>
    </row>
    <row r="334" spans="1:6" ht="18" customHeight="1" x14ac:dyDescent="0.3">
      <c r="A334" s="91" t="s">
        <v>336</v>
      </c>
      <c r="B334" s="75">
        <v>2061006000</v>
      </c>
      <c r="C334" s="41">
        <v>85500000000</v>
      </c>
      <c r="D334" s="59">
        <f>C334</f>
        <v>85500000000</v>
      </c>
      <c r="E334" s="41">
        <v>85500000000</v>
      </c>
      <c r="F334" s="59">
        <f>E334</f>
        <v>85500000000</v>
      </c>
    </row>
    <row r="335" spans="1:6" ht="18" customHeight="1" x14ac:dyDescent="0.3">
      <c r="A335" s="82" t="s">
        <v>48</v>
      </c>
      <c r="B335" s="75"/>
      <c r="C335" s="41"/>
      <c r="D335" s="59"/>
      <c r="E335" s="41"/>
      <c r="F335" s="59"/>
    </row>
    <row r="336" spans="1:6" ht="18" customHeight="1" x14ac:dyDescent="0.3">
      <c r="A336" s="91" t="s">
        <v>337</v>
      </c>
      <c r="B336" s="75" t="s">
        <v>338</v>
      </c>
      <c r="C336" s="41">
        <v>3073971328</v>
      </c>
      <c r="D336" s="59">
        <f>C336</f>
        <v>3073971328</v>
      </c>
      <c r="E336" s="41">
        <v>0</v>
      </c>
      <c r="F336" s="59">
        <v>0</v>
      </c>
    </row>
    <row r="337" spans="1:6" ht="18" customHeight="1" x14ac:dyDescent="0.3">
      <c r="A337" s="74" t="s">
        <v>339</v>
      </c>
      <c r="B337" s="75">
        <v>2061500000</v>
      </c>
      <c r="C337" s="53"/>
      <c r="D337" s="104">
        <f>SUM(D338:D343)</f>
        <v>1195200182</v>
      </c>
      <c r="E337" s="53"/>
      <c r="F337" s="104">
        <f>SUM(F338:F343)</f>
        <v>1262718052</v>
      </c>
    </row>
    <row r="338" spans="1:6" ht="18" customHeight="1" x14ac:dyDescent="0.3">
      <c r="A338" s="91" t="s">
        <v>340</v>
      </c>
      <c r="B338" s="75">
        <v>2061503000</v>
      </c>
      <c r="C338" s="105">
        <v>1181307274</v>
      </c>
      <c r="D338" s="106">
        <f t="shared" ref="D338:F343" si="1">C338</f>
        <v>1181307274</v>
      </c>
      <c r="E338" s="105">
        <v>1248825144</v>
      </c>
      <c r="F338" s="106">
        <f t="shared" si="1"/>
        <v>1248825144</v>
      </c>
    </row>
    <row r="339" spans="1:6" ht="18" customHeight="1" x14ac:dyDescent="0.3">
      <c r="A339" s="91" t="s">
        <v>341</v>
      </c>
      <c r="B339" s="75">
        <v>2061506000</v>
      </c>
      <c r="C339" s="105">
        <v>0</v>
      </c>
      <c r="D339" s="106">
        <f t="shared" si="1"/>
        <v>0</v>
      </c>
      <c r="E339" s="105">
        <v>0</v>
      </c>
      <c r="F339" s="106">
        <f t="shared" si="1"/>
        <v>0</v>
      </c>
    </row>
    <row r="340" spans="1:6" ht="18" customHeight="1" x14ac:dyDescent="0.3">
      <c r="A340" s="91" t="s">
        <v>342</v>
      </c>
      <c r="B340" s="75">
        <v>2061509000</v>
      </c>
      <c r="C340" s="105">
        <v>0</v>
      </c>
      <c r="D340" s="106">
        <f t="shared" si="1"/>
        <v>0</v>
      </c>
      <c r="E340" s="105">
        <v>0</v>
      </c>
      <c r="F340" s="106">
        <f t="shared" si="1"/>
        <v>0</v>
      </c>
    </row>
    <row r="341" spans="1:6" ht="18" customHeight="1" thickBot="1" x14ac:dyDescent="0.35">
      <c r="A341" s="91" t="s">
        <v>343</v>
      </c>
      <c r="B341" s="100">
        <v>2061512000</v>
      </c>
      <c r="C341" s="105">
        <v>0</v>
      </c>
      <c r="D341" s="106">
        <f t="shared" si="1"/>
        <v>0</v>
      </c>
      <c r="E341" s="105">
        <v>0</v>
      </c>
      <c r="F341" s="106">
        <f t="shared" si="1"/>
        <v>0</v>
      </c>
    </row>
    <row r="342" spans="1:6" ht="18" customHeight="1" x14ac:dyDescent="0.3">
      <c r="A342" s="91" t="s">
        <v>344</v>
      </c>
      <c r="B342" s="93">
        <v>2061515000</v>
      </c>
      <c r="C342" s="105">
        <v>0</v>
      </c>
      <c r="D342" s="106">
        <f t="shared" si="1"/>
        <v>0</v>
      </c>
      <c r="E342" s="105">
        <v>0</v>
      </c>
      <c r="F342" s="106">
        <f t="shared" si="1"/>
        <v>0</v>
      </c>
    </row>
    <row r="343" spans="1:6" ht="18" customHeight="1" x14ac:dyDescent="0.3">
      <c r="A343" s="91" t="s">
        <v>345</v>
      </c>
      <c r="B343" s="75">
        <v>2061518000</v>
      </c>
      <c r="C343" s="105">
        <v>13892908</v>
      </c>
      <c r="D343" s="106">
        <f t="shared" si="1"/>
        <v>13892908</v>
      </c>
      <c r="E343" s="105">
        <v>13892908</v>
      </c>
      <c r="F343" s="106">
        <f t="shared" si="1"/>
        <v>13892908</v>
      </c>
    </row>
    <row r="344" spans="1:6" ht="18" customHeight="1" x14ac:dyDescent="0.3">
      <c r="A344" s="74" t="s">
        <v>346</v>
      </c>
      <c r="B344" s="75">
        <v>2062000000</v>
      </c>
      <c r="C344" s="41"/>
      <c r="D344" s="57">
        <f>D345</f>
        <v>5205359932</v>
      </c>
      <c r="E344" s="41"/>
      <c r="F344" s="57">
        <f>F345</f>
        <v>3844155034</v>
      </c>
    </row>
    <row r="345" spans="1:6" ht="18" customHeight="1" x14ac:dyDescent="0.3">
      <c r="A345" s="91" t="s">
        <v>347</v>
      </c>
      <c r="B345" s="75">
        <v>2062003000</v>
      </c>
      <c r="C345" s="107">
        <v>29018974922</v>
      </c>
      <c r="D345" s="59">
        <f>SUM(C345:C347)</f>
        <v>5205359932</v>
      </c>
      <c r="E345" s="107">
        <v>27728094588</v>
      </c>
      <c r="F345" s="59">
        <f>SUM(E345:E347)</f>
        <v>3844155034</v>
      </c>
    </row>
    <row r="346" spans="1:6" ht="18" customHeight="1" x14ac:dyDescent="0.3">
      <c r="A346" s="82" t="s">
        <v>348</v>
      </c>
      <c r="B346" s="75" t="s">
        <v>349</v>
      </c>
      <c r="C346" s="108">
        <v>-23813614990</v>
      </c>
      <c r="D346" s="59"/>
      <c r="E346" s="108">
        <v>-23883939554</v>
      </c>
      <c r="F346" s="59"/>
    </row>
    <row r="347" spans="1:6" ht="18" customHeight="1" x14ac:dyDescent="0.3">
      <c r="A347" s="82" t="s">
        <v>350</v>
      </c>
      <c r="B347" s="75" t="s">
        <v>351</v>
      </c>
      <c r="C347" s="108">
        <v>0</v>
      </c>
      <c r="D347" s="59"/>
      <c r="E347" s="108">
        <v>0</v>
      </c>
      <c r="F347" s="59"/>
    </row>
    <row r="348" spans="1:6" ht="18" customHeight="1" x14ac:dyDescent="0.3">
      <c r="A348" s="91" t="s">
        <v>352</v>
      </c>
      <c r="B348" s="75"/>
      <c r="C348" s="41"/>
      <c r="D348" s="59"/>
      <c r="E348" s="41"/>
      <c r="F348" s="59"/>
    </row>
    <row r="349" spans="1:6" ht="18" customHeight="1" x14ac:dyDescent="0.3">
      <c r="A349" s="74" t="s">
        <v>353</v>
      </c>
      <c r="B349" s="109">
        <v>2062500000</v>
      </c>
      <c r="C349" s="53"/>
      <c r="D349" s="104">
        <f>D350</f>
        <v>0</v>
      </c>
      <c r="E349" s="53"/>
      <c r="F349" s="104">
        <f>F350</f>
        <v>0</v>
      </c>
    </row>
    <row r="350" spans="1:6" ht="18" customHeight="1" x14ac:dyDescent="0.3">
      <c r="A350" s="110" t="s">
        <v>354</v>
      </c>
      <c r="B350" s="93">
        <v>2062503000</v>
      </c>
      <c r="C350" s="111">
        <v>0</v>
      </c>
      <c r="D350" s="104">
        <f>C350</f>
        <v>0</v>
      </c>
      <c r="E350" s="111">
        <v>0</v>
      </c>
      <c r="F350" s="104">
        <f>E350</f>
        <v>0</v>
      </c>
    </row>
    <row r="351" spans="1:6" ht="18" customHeight="1" x14ac:dyDescent="0.3">
      <c r="A351" s="74" t="s">
        <v>355</v>
      </c>
      <c r="B351" s="109">
        <v>2063000000</v>
      </c>
      <c r="C351" s="105"/>
      <c r="D351" s="112">
        <f>SUM(D352:D355)</f>
        <v>32110456</v>
      </c>
      <c r="E351" s="105"/>
      <c r="F351" s="112">
        <f>SUM(F352:F355)</f>
        <v>32110456</v>
      </c>
    </row>
    <row r="352" spans="1:6" ht="18" customHeight="1" x14ac:dyDescent="0.3">
      <c r="A352" s="91" t="s">
        <v>356</v>
      </c>
      <c r="B352" s="75">
        <v>2063003000</v>
      </c>
      <c r="C352" s="108">
        <v>0</v>
      </c>
      <c r="D352" s="106">
        <f>C352</f>
        <v>0</v>
      </c>
      <c r="E352" s="108">
        <v>0</v>
      </c>
      <c r="F352" s="106">
        <f>E352</f>
        <v>0</v>
      </c>
    </row>
    <row r="353" spans="1:6" ht="18" customHeight="1" x14ac:dyDescent="0.3">
      <c r="A353" s="91" t="s">
        <v>357</v>
      </c>
      <c r="B353" s="75">
        <v>2063006000</v>
      </c>
      <c r="C353" s="108">
        <v>0</v>
      </c>
      <c r="D353" s="106">
        <f>C353</f>
        <v>0</v>
      </c>
      <c r="E353" s="108">
        <v>0</v>
      </c>
      <c r="F353" s="106">
        <f>E353</f>
        <v>0</v>
      </c>
    </row>
    <row r="354" spans="1:6" ht="18" customHeight="1" x14ac:dyDescent="0.3">
      <c r="A354" s="91" t="s">
        <v>358</v>
      </c>
      <c r="B354" s="75">
        <v>2063009000</v>
      </c>
      <c r="C354" s="108">
        <v>0</v>
      </c>
      <c r="D354" s="106">
        <f>C354</f>
        <v>0</v>
      </c>
      <c r="E354" s="108">
        <v>0</v>
      </c>
      <c r="F354" s="106">
        <f>E354</f>
        <v>0</v>
      </c>
    </row>
    <row r="355" spans="1:6" ht="18" customHeight="1" x14ac:dyDescent="0.3">
      <c r="A355" s="91" t="s">
        <v>359</v>
      </c>
      <c r="B355" s="109">
        <v>2063012000</v>
      </c>
      <c r="C355" s="108">
        <v>32110456</v>
      </c>
      <c r="D355" s="106">
        <f>C355</f>
        <v>32110456</v>
      </c>
      <c r="E355" s="108">
        <v>32110456</v>
      </c>
      <c r="F355" s="106">
        <f>E355</f>
        <v>32110456</v>
      </c>
    </row>
    <row r="356" spans="1:6" s="36" customFormat="1" ht="18" customHeight="1" x14ac:dyDescent="0.3">
      <c r="A356" s="85" t="s">
        <v>360</v>
      </c>
      <c r="B356" s="33">
        <v>2000000000</v>
      </c>
      <c r="C356" s="34"/>
      <c r="D356" s="34">
        <f>D276+D319</f>
        <v>145089820367</v>
      </c>
      <c r="E356" s="34"/>
      <c r="F356" s="34">
        <f>F276+F319</f>
        <v>139705600985</v>
      </c>
    </row>
    <row r="357" spans="1:6" s="36" customFormat="1" ht="18" customHeight="1" x14ac:dyDescent="0.3">
      <c r="A357" s="113" t="s">
        <v>361</v>
      </c>
      <c r="B357" s="87"/>
      <c r="C357" s="88"/>
      <c r="D357" s="89"/>
      <c r="E357" s="88"/>
      <c r="F357" s="89"/>
    </row>
    <row r="358" spans="1:6" s="36" customFormat="1" ht="18" customHeight="1" x14ac:dyDescent="0.3">
      <c r="A358" s="114" t="s">
        <v>362</v>
      </c>
      <c r="B358" s="87">
        <v>3030000000</v>
      </c>
      <c r="C358" s="34"/>
      <c r="D358" s="34">
        <f>D359+D363+D365</f>
        <v>32390955000</v>
      </c>
      <c r="E358" s="34"/>
      <c r="F358" s="34">
        <f>F359+F363+F365</f>
        <v>32390955000</v>
      </c>
    </row>
    <row r="359" spans="1:6" ht="18" customHeight="1" x14ac:dyDescent="0.3">
      <c r="A359" s="74" t="s">
        <v>363</v>
      </c>
      <c r="B359" s="75">
        <v>3030500000</v>
      </c>
      <c r="C359" s="41"/>
      <c r="D359" s="115">
        <f>SUM(C360:C361)</f>
        <v>32390955000</v>
      </c>
      <c r="E359" s="41"/>
      <c r="F359" s="115">
        <f>SUM(E360:E361)</f>
        <v>32390955000</v>
      </c>
    </row>
    <row r="360" spans="1:6" ht="18" customHeight="1" x14ac:dyDescent="0.3">
      <c r="A360" s="91" t="s">
        <v>364</v>
      </c>
      <c r="B360" s="75">
        <v>3030503000</v>
      </c>
      <c r="C360" s="116">
        <v>17878820000</v>
      </c>
      <c r="D360" s="59">
        <f>C360</f>
        <v>17878820000</v>
      </c>
      <c r="E360" s="116">
        <v>17878820000</v>
      </c>
      <c r="F360" s="59">
        <f>E360</f>
        <v>17878820000</v>
      </c>
    </row>
    <row r="361" spans="1:6" ht="18" customHeight="1" x14ac:dyDescent="0.3">
      <c r="A361" s="91" t="s">
        <v>365</v>
      </c>
      <c r="B361" s="75">
        <v>3030506000</v>
      </c>
      <c r="C361" s="116">
        <v>14512135000</v>
      </c>
      <c r="D361" s="59">
        <f>C361</f>
        <v>14512135000</v>
      </c>
      <c r="E361" s="116">
        <v>14512135000</v>
      </c>
      <c r="F361" s="59">
        <f>E361</f>
        <v>14512135000</v>
      </c>
    </row>
    <row r="362" spans="1:6" ht="18" hidden="1" customHeight="1" x14ac:dyDescent="0.3">
      <c r="A362" s="91" t="s">
        <v>366</v>
      </c>
      <c r="B362" s="75"/>
      <c r="C362" s="117"/>
      <c r="D362" s="59"/>
      <c r="E362" s="117"/>
      <c r="F362" s="59"/>
    </row>
    <row r="363" spans="1:6" ht="18" customHeight="1" x14ac:dyDescent="0.3">
      <c r="A363" s="74" t="s">
        <v>367</v>
      </c>
      <c r="B363" s="75">
        <v>3031000000</v>
      </c>
      <c r="C363" s="41"/>
      <c r="D363" s="57">
        <f>D364</f>
        <v>0</v>
      </c>
      <c r="E363" s="41"/>
      <c r="F363" s="57">
        <f>F364</f>
        <v>0</v>
      </c>
    </row>
    <row r="364" spans="1:6" ht="18" hidden="1" customHeight="1" x14ac:dyDescent="0.3">
      <c r="A364" s="91" t="s">
        <v>368</v>
      </c>
      <c r="B364" s="75">
        <v>3031003000</v>
      </c>
      <c r="C364" s="118">
        <v>0</v>
      </c>
      <c r="D364" s="59">
        <f>C364</f>
        <v>0</v>
      </c>
      <c r="E364" s="118">
        <v>0</v>
      </c>
      <c r="F364" s="59">
        <f>E364</f>
        <v>0</v>
      </c>
    </row>
    <row r="365" spans="1:6" ht="18" customHeight="1" x14ac:dyDescent="0.3">
      <c r="A365" s="74" t="s">
        <v>369</v>
      </c>
      <c r="B365" s="75">
        <v>3031500000</v>
      </c>
      <c r="C365" s="41"/>
      <c r="D365" s="59">
        <f>D366</f>
        <v>0</v>
      </c>
      <c r="E365" s="41"/>
      <c r="F365" s="59">
        <f>F366</f>
        <v>0</v>
      </c>
    </row>
    <row r="366" spans="1:6" ht="18" hidden="1" customHeight="1" x14ac:dyDescent="0.3">
      <c r="A366" s="91" t="s">
        <v>370</v>
      </c>
      <c r="B366" s="75">
        <v>3031503000</v>
      </c>
      <c r="C366" s="118">
        <v>0</v>
      </c>
      <c r="D366" s="59">
        <f>C366</f>
        <v>0</v>
      </c>
      <c r="E366" s="118">
        <v>0</v>
      </c>
      <c r="F366" s="59">
        <f>E366</f>
        <v>0</v>
      </c>
    </row>
    <row r="367" spans="1:6" ht="18" customHeight="1" x14ac:dyDescent="0.3">
      <c r="A367" s="74" t="s">
        <v>371</v>
      </c>
      <c r="B367" s="75"/>
      <c r="C367" s="41"/>
      <c r="D367" s="59"/>
      <c r="E367" s="41"/>
      <c r="F367" s="59"/>
    </row>
    <row r="368" spans="1:6" s="36" customFormat="1" ht="18" customHeight="1" x14ac:dyDescent="0.3">
      <c r="A368" s="114" t="s">
        <v>372</v>
      </c>
      <c r="B368" s="119">
        <v>3060000000</v>
      </c>
      <c r="C368" s="34"/>
      <c r="D368" s="34">
        <f>D369+D371+D372+D377</f>
        <v>519596721479</v>
      </c>
      <c r="E368" s="34"/>
      <c r="F368" s="34">
        <f>F369+F371+F372+F377</f>
        <v>512022217242</v>
      </c>
    </row>
    <row r="369" spans="1:7" ht="18" customHeight="1" x14ac:dyDescent="0.3">
      <c r="A369" s="74" t="s">
        <v>373</v>
      </c>
      <c r="B369" s="75">
        <v>3060503000</v>
      </c>
      <c r="C369" s="41"/>
      <c r="D369" s="57">
        <v>16195477500</v>
      </c>
      <c r="E369" s="117"/>
      <c r="F369" s="57">
        <v>16195477500</v>
      </c>
    </row>
    <row r="370" spans="1:7" ht="18" customHeight="1" x14ac:dyDescent="0.3">
      <c r="A370" s="91" t="s">
        <v>374</v>
      </c>
      <c r="B370" s="75">
        <v>3060503000</v>
      </c>
      <c r="C370" s="116">
        <v>16195477500</v>
      </c>
      <c r="D370" s="59">
        <f>C370</f>
        <v>16195477500</v>
      </c>
      <c r="E370" s="116">
        <v>16195477500</v>
      </c>
      <c r="F370" s="59">
        <f>E370</f>
        <v>16195477500</v>
      </c>
    </row>
    <row r="371" spans="1:7" ht="18" customHeight="1" x14ac:dyDescent="0.3">
      <c r="A371" s="74" t="s">
        <v>375</v>
      </c>
      <c r="B371" s="75">
        <v>3060506000</v>
      </c>
      <c r="C371" s="116">
        <v>0</v>
      </c>
      <c r="D371" s="104">
        <v>0</v>
      </c>
      <c r="E371" s="116">
        <v>0</v>
      </c>
      <c r="F371" s="104">
        <v>0</v>
      </c>
    </row>
    <row r="372" spans="1:7" ht="18" customHeight="1" x14ac:dyDescent="0.3">
      <c r="A372" s="74" t="s">
        <v>376</v>
      </c>
      <c r="B372" s="75">
        <v>3060509000</v>
      </c>
      <c r="C372" s="117"/>
      <c r="D372" s="57">
        <f>SUM(D373:D376)</f>
        <v>495826739742</v>
      </c>
      <c r="E372" s="117"/>
      <c r="F372" s="57">
        <f>SUM(F373:F376)</f>
        <v>504342046493</v>
      </c>
    </row>
    <row r="373" spans="1:7" ht="18" customHeight="1" x14ac:dyDescent="0.3">
      <c r="A373" s="91" t="s">
        <v>377</v>
      </c>
      <c r="B373" s="75">
        <v>3060509040</v>
      </c>
      <c r="C373" s="116">
        <v>184880086489</v>
      </c>
      <c r="D373" s="59">
        <f>C373</f>
        <v>184880086489</v>
      </c>
      <c r="E373" s="116">
        <v>184880086489</v>
      </c>
      <c r="F373" s="59">
        <f>E373</f>
        <v>184880086489</v>
      </c>
    </row>
    <row r="374" spans="1:7" ht="18" customHeight="1" x14ac:dyDescent="0.3">
      <c r="A374" s="91" t="s">
        <v>378</v>
      </c>
      <c r="B374" s="75">
        <v>3060509120</v>
      </c>
      <c r="C374" s="116">
        <v>250000000</v>
      </c>
      <c r="D374" s="59">
        <f>C374</f>
        <v>250000000</v>
      </c>
      <c r="E374" s="116">
        <v>250000000</v>
      </c>
      <c r="F374" s="59">
        <f>E374</f>
        <v>250000000</v>
      </c>
    </row>
    <row r="375" spans="1:7" ht="18" customHeight="1" x14ac:dyDescent="0.3">
      <c r="A375" s="91" t="s">
        <v>379</v>
      </c>
      <c r="B375" s="75"/>
      <c r="C375" s="116">
        <v>53748028385</v>
      </c>
      <c r="D375" s="59">
        <f>C375</f>
        <v>53748028385</v>
      </c>
      <c r="E375" s="116">
        <v>53748028385</v>
      </c>
      <c r="F375" s="59">
        <f>E375</f>
        <v>53748028385</v>
      </c>
    </row>
    <row r="376" spans="1:7" ht="18" customHeight="1" x14ac:dyDescent="0.3">
      <c r="A376" s="91" t="s">
        <v>380</v>
      </c>
      <c r="B376" s="75">
        <v>3060509160</v>
      </c>
      <c r="C376" s="116">
        <v>256948624868</v>
      </c>
      <c r="D376" s="59">
        <f>C376</f>
        <v>256948624868</v>
      </c>
      <c r="E376" s="116">
        <v>265463931619</v>
      </c>
      <c r="F376" s="59">
        <f>E376</f>
        <v>265463931619</v>
      </c>
    </row>
    <row r="377" spans="1:7" ht="18" customHeight="1" x14ac:dyDescent="0.15">
      <c r="A377" s="74" t="s">
        <v>381</v>
      </c>
      <c r="B377" s="120">
        <v>3060512000</v>
      </c>
      <c r="C377" s="117"/>
      <c r="D377" s="57">
        <f>SUM(D378:D380)</f>
        <v>7574504237</v>
      </c>
      <c r="E377" s="117"/>
      <c r="F377" s="57">
        <f>SUM(F378:F380)</f>
        <v>-8515306751</v>
      </c>
    </row>
    <row r="378" spans="1:7" ht="18" customHeight="1" x14ac:dyDescent="0.3">
      <c r="A378" s="91" t="s">
        <v>382</v>
      </c>
      <c r="B378" s="75">
        <v>3060512040</v>
      </c>
      <c r="C378" s="116">
        <v>0</v>
      </c>
      <c r="D378" s="59">
        <f>C378</f>
        <v>0</v>
      </c>
      <c r="E378" s="116">
        <v>0</v>
      </c>
      <c r="F378" s="59">
        <f>E378</f>
        <v>0</v>
      </c>
    </row>
    <row r="379" spans="1:7" ht="18" customHeight="1" x14ac:dyDescent="0.3">
      <c r="A379" s="91" t="s">
        <v>383</v>
      </c>
      <c r="B379" s="121">
        <v>3060512080</v>
      </c>
      <c r="C379" s="116">
        <v>7574504237</v>
      </c>
      <c r="D379" s="59">
        <f>C379</f>
        <v>7574504237</v>
      </c>
      <c r="E379" s="116">
        <v>-6495672253</v>
      </c>
      <c r="F379" s="59">
        <f>E379</f>
        <v>-6495672253</v>
      </c>
    </row>
    <row r="380" spans="1:7" ht="18" customHeight="1" x14ac:dyDescent="0.3">
      <c r="A380" s="91" t="s">
        <v>384</v>
      </c>
      <c r="B380" s="121">
        <v>3060512120</v>
      </c>
      <c r="C380" s="116">
        <v>0</v>
      </c>
      <c r="D380" s="59">
        <f>C380</f>
        <v>0</v>
      </c>
      <c r="E380" s="116">
        <v>-2019634498</v>
      </c>
      <c r="F380" s="59">
        <f>E380</f>
        <v>-2019634498</v>
      </c>
      <c r="G380" s="43" t="s">
        <v>214</v>
      </c>
    </row>
    <row r="381" spans="1:7" s="36" customFormat="1" ht="18" customHeight="1" x14ac:dyDescent="0.3">
      <c r="A381" s="122" t="s">
        <v>385</v>
      </c>
      <c r="B381" s="123">
        <v>3090000000</v>
      </c>
      <c r="C381" s="34">
        <v>0</v>
      </c>
      <c r="D381" s="34">
        <f>C381</f>
        <v>0</v>
      </c>
      <c r="E381" s="34">
        <v>0</v>
      </c>
      <c r="F381" s="34">
        <f>E381</f>
        <v>0</v>
      </c>
    </row>
    <row r="382" spans="1:7" s="36" customFormat="1" ht="18" customHeight="1" x14ac:dyDescent="0.3">
      <c r="A382" s="122" t="s">
        <v>386</v>
      </c>
      <c r="B382" s="123">
        <v>3120000000</v>
      </c>
      <c r="C382" s="124"/>
      <c r="D382" s="34">
        <f>D383+D385+D390+D392</f>
        <v>0</v>
      </c>
      <c r="E382" s="124"/>
      <c r="F382" s="34">
        <f>F383+F385+F390+F392</f>
        <v>0</v>
      </c>
    </row>
    <row r="383" spans="1:7" ht="18" customHeight="1" x14ac:dyDescent="0.3">
      <c r="A383" s="125" t="s">
        <v>387</v>
      </c>
      <c r="B383" s="126">
        <v>3120500000</v>
      </c>
      <c r="C383" s="101"/>
      <c r="D383" s="102">
        <f>D384</f>
        <v>0</v>
      </c>
      <c r="E383" s="101"/>
      <c r="F383" s="102">
        <f>F384</f>
        <v>0</v>
      </c>
    </row>
    <row r="384" spans="1:7" ht="18" hidden="1" customHeight="1" x14ac:dyDescent="0.3">
      <c r="A384" s="91" t="s">
        <v>388</v>
      </c>
      <c r="B384" s="93">
        <v>3120503000</v>
      </c>
      <c r="C384" s="118">
        <v>0</v>
      </c>
      <c r="D384" s="59">
        <f>C384</f>
        <v>0</v>
      </c>
      <c r="E384" s="118">
        <v>0</v>
      </c>
      <c r="F384" s="59">
        <f>E384</f>
        <v>0</v>
      </c>
    </row>
    <row r="385" spans="1:6" ht="18" customHeight="1" x14ac:dyDescent="0.3">
      <c r="A385" s="74" t="s">
        <v>389</v>
      </c>
      <c r="B385" s="127">
        <v>3121000000</v>
      </c>
      <c r="C385" s="98"/>
      <c r="D385" s="128">
        <f>SUM(D386:D389)</f>
        <v>0</v>
      </c>
      <c r="E385" s="98"/>
      <c r="F385" s="128">
        <f>SUM(F386:F389)</f>
        <v>0</v>
      </c>
    </row>
    <row r="386" spans="1:6" ht="18" customHeight="1" outlineLevel="1" x14ac:dyDescent="0.3">
      <c r="A386" s="91" t="s">
        <v>390</v>
      </c>
      <c r="B386" s="127">
        <v>3121003000</v>
      </c>
      <c r="C386" s="118">
        <v>0</v>
      </c>
      <c r="D386" s="129">
        <f t="shared" ref="D386:F389" si="2">C386</f>
        <v>0</v>
      </c>
      <c r="E386" s="118">
        <v>0</v>
      </c>
      <c r="F386" s="129">
        <f t="shared" si="2"/>
        <v>0</v>
      </c>
    </row>
    <row r="387" spans="1:6" ht="18" customHeight="1" outlineLevel="1" x14ac:dyDescent="0.3">
      <c r="A387" s="91" t="s">
        <v>391</v>
      </c>
      <c r="B387" s="127">
        <v>3121006000</v>
      </c>
      <c r="C387" s="118">
        <v>0</v>
      </c>
      <c r="D387" s="129">
        <f t="shared" si="2"/>
        <v>0</v>
      </c>
      <c r="E387" s="118">
        <v>0</v>
      </c>
      <c r="F387" s="129">
        <f t="shared" si="2"/>
        <v>0</v>
      </c>
    </row>
    <row r="388" spans="1:6" ht="18" customHeight="1" outlineLevel="1" x14ac:dyDescent="0.3">
      <c r="A388" s="91" t="s">
        <v>392</v>
      </c>
      <c r="B388" s="93">
        <v>3121015000</v>
      </c>
      <c r="C388" s="118">
        <v>0</v>
      </c>
      <c r="D388" s="129">
        <f t="shared" si="2"/>
        <v>0</v>
      </c>
      <c r="E388" s="118">
        <v>0</v>
      </c>
      <c r="F388" s="129">
        <f t="shared" si="2"/>
        <v>0</v>
      </c>
    </row>
    <row r="389" spans="1:6" ht="18" customHeight="1" outlineLevel="1" x14ac:dyDescent="0.3">
      <c r="A389" s="91" t="s">
        <v>393</v>
      </c>
      <c r="B389" s="127">
        <v>3121018000</v>
      </c>
      <c r="C389" s="118">
        <v>0</v>
      </c>
      <c r="D389" s="129">
        <f t="shared" si="2"/>
        <v>0</v>
      </c>
      <c r="E389" s="118">
        <v>0</v>
      </c>
      <c r="F389" s="129">
        <f t="shared" si="2"/>
        <v>0</v>
      </c>
    </row>
    <row r="390" spans="1:6" ht="18" customHeight="1" x14ac:dyDescent="0.3">
      <c r="A390" s="74" t="s">
        <v>394</v>
      </c>
      <c r="B390" s="127">
        <v>3121500000</v>
      </c>
      <c r="C390" s="98"/>
      <c r="D390" s="57">
        <f>D391</f>
        <v>0</v>
      </c>
      <c r="E390" s="98"/>
      <c r="F390" s="57">
        <f>F391</f>
        <v>0</v>
      </c>
    </row>
    <row r="391" spans="1:6" ht="18" hidden="1" customHeight="1" x14ac:dyDescent="0.3">
      <c r="A391" s="91" t="s">
        <v>395</v>
      </c>
      <c r="B391" s="127">
        <v>3121503000</v>
      </c>
      <c r="C391" s="118">
        <v>0</v>
      </c>
      <c r="D391" s="59">
        <f>C391</f>
        <v>0</v>
      </c>
      <c r="E391" s="118">
        <v>0</v>
      </c>
      <c r="F391" s="59">
        <f>E391</f>
        <v>0</v>
      </c>
    </row>
    <row r="392" spans="1:6" ht="18" customHeight="1" x14ac:dyDescent="0.3">
      <c r="A392" s="74" t="s">
        <v>396</v>
      </c>
      <c r="B392" s="127">
        <v>3122000000</v>
      </c>
      <c r="C392" s="98"/>
      <c r="D392" s="57">
        <f>SUM(D393:D394)</f>
        <v>0</v>
      </c>
      <c r="E392" s="98"/>
      <c r="F392" s="57">
        <f>SUM(F393:F394)</f>
        <v>0</v>
      </c>
    </row>
    <row r="393" spans="1:6" ht="18" hidden="1" customHeight="1" x14ac:dyDescent="0.3">
      <c r="A393" s="91" t="s">
        <v>397</v>
      </c>
      <c r="B393" s="127">
        <v>3122003000</v>
      </c>
      <c r="C393" s="118">
        <v>0</v>
      </c>
      <c r="D393" s="59">
        <f>C393</f>
        <v>0</v>
      </c>
      <c r="E393" s="118">
        <v>0</v>
      </c>
      <c r="F393" s="59">
        <f>E393</f>
        <v>0</v>
      </c>
    </row>
    <row r="394" spans="1:6" ht="18" hidden="1" customHeight="1" x14ac:dyDescent="0.3">
      <c r="A394" s="91" t="s">
        <v>398</v>
      </c>
      <c r="B394" s="127">
        <v>3122006000</v>
      </c>
      <c r="C394" s="118">
        <v>0</v>
      </c>
      <c r="D394" s="59">
        <f>C394</f>
        <v>0</v>
      </c>
      <c r="E394" s="118">
        <v>0</v>
      </c>
      <c r="F394" s="59">
        <f>E394</f>
        <v>0</v>
      </c>
    </row>
    <row r="395" spans="1:6" s="36" customFormat="1" ht="18" customHeight="1" x14ac:dyDescent="0.3">
      <c r="A395" s="122" t="s">
        <v>399</v>
      </c>
      <c r="B395" s="123">
        <v>3150000000</v>
      </c>
      <c r="C395" s="124"/>
      <c r="D395" s="124">
        <f>D358+D368+D381+D382</f>
        <v>551987676479</v>
      </c>
      <c r="E395" s="124"/>
      <c r="F395" s="124">
        <f>F358+F368+F381+F382</f>
        <v>544413172242</v>
      </c>
    </row>
    <row r="396" spans="1:6" s="36" customFormat="1" ht="18" customHeight="1" x14ac:dyDescent="0.3">
      <c r="A396" s="122" t="s">
        <v>400</v>
      </c>
      <c r="B396" s="123">
        <v>3180000000</v>
      </c>
      <c r="C396" s="124">
        <v>0</v>
      </c>
      <c r="D396" s="124">
        <f>C396</f>
        <v>0</v>
      </c>
      <c r="E396" s="124">
        <v>0</v>
      </c>
      <c r="F396" s="124">
        <f>E396</f>
        <v>0</v>
      </c>
    </row>
    <row r="397" spans="1:6" s="36" customFormat="1" ht="18" customHeight="1" x14ac:dyDescent="0.3">
      <c r="A397" s="85" t="s">
        <v>401</v>
      </c>
      <c r="B397" s="123">
        <v>3000000000</v>
      </c>
      <c r="C397" s="130"/>
      <c r="D397" s="131">
        <f>D395+D396</f>
        <v>551987676479</v>
      </c>
      <c r="E397" s="130"/>
      <c r="F397" s="131">
        <f>F395+F396</f>
        <v>544413172242</v>
      </c>
    </row>
    <row r="398" spans="1:6" s="36" customFormat="1" ht="18" customHeight="1" thickBot="1" x14ac:dyDescent="0.35">
      <c r="A398" s="133" t="s">
        <v>402</v>
      </c>
      <c r="B398" s="134"/>
      <c r="C398" s="135"/>
      <c r="D398" s="136">
        <f>D356+D397</f>
        <v>697077496846</v>
      </c>
      <c r="E398" s="135"/>
      <c r="F398" s="136">
        <f>F356+F397</f>
        <v>684118773227</v>
      </c>
    </row>
    <row r="399" spans="1:6" s="36" customFormat="1" ht="18.75" customHeight="1" x14ac:dyDescent="0.3">
      <c r="A399" s="31"/>
      <c r="C399" s="36" t="s">
        <v>403</v>
      </c>
      <c r="D399" s="132">
        <f>D398-D274</f>
        <v>0</v>
      </c>
      <c r="E399" s="132"/>
      <c r="F399" s="132">
        <f>F398-F274</f>
        <v>0</v>
      </c>
    </row>
    <row r="400" spans="1:6" ht="18.75" customHeight="1" x14ac:dyDescent="0.3">
      <c r="A400" s="5"/>
      <c r="B400" s="43"/>
      <c r="D400" s="137">
        <f>D274-D398</f>
        <v>0</v>
      </c>
      <c r="E400" s="137"/>
      <c r="F400" s="137">
        <f>F274-F398</f>
        <v>0</v>
      </c>
    </row>
    <row r="401" spans="1:7" ht="18.75" customHeight="1" x14ac:dyDescent="0.3">
      <c r="A401" s="5"/>
      <c r="B401" s="43"/>
      <c r="C401" s="138"/>
      <c r="D401" s="139">
        <f>D356/D397</f>
        <v>0.26284974565463842</v>
      </c>
      <c r="E401" s="138"/>
      <c r="F401" s="139">
        <f>F356/F397</f>
        <v>0.25661686400728512</v>
      </c>
    </row>
    <row r="402" spans="1:7" ht="18.75" customHeight="1" x14ac:dyDescent="0.3">
      <c r="A402" s="5"/>
      <c r="B402" s="43"/>
      <c r="C402"/>
      <c r="D402"/>
      <c r="E402"/>
      <c r="F402"/>
      <c r="G402"/>
    </row>
    <row r="403" spans="1:7" ht="18.75" customHeight="1" x14ac:dyDescent="0.15">
      <c r="C403"/>
      <c r="D403" s="142"/>
      <c r="E403"/>
      <c r="F403"/>
      <c r="G403"/>
    </row>
    <row r="404" spans="1:7" ht="18.75" customHeight="1" x14ac:dyDescent="0.15">
      <c r="C404"/>
      <c r="D404" s="142"/>
      <c r="E404"/>
      <c r="F404"/>
      <c r="G404"/>
    </row>
    <row r="405" spans="1:7" ht="18.75" customHeight="1" x14ac:dyDescent="0.15">
      <c r="C405"/>
      <c r="D405"/>
      <c r="E405"/>
      <c r="F405"/>
      <c r="G405"/>
    </row>
    <row r="406" spans="1:7" ht="18.75" customHeight="1" x14ac:dyDescent="0.15">
      <c r="C406"/>
      <c r="E406"/>
      <c r="F406"/>
      <c r="G406"/>
    </row>
    <row r="407" spans="1:7" ht="18.75" customHeight="1" x14ac:dyDescent="0.15">
      <c r="C407"/>
      <c r="E407"/>
      <c r="F407"/>
      <c r="G407"/>
    </row>
    <row r="408" spans="1:7" ht="18.75" customHeight="1" x14ac:dyDescent="0.15">
      <c r="C408"/>
      <c r="D408"/>
      <c r="E408"/>
      <c r="F408"/>
      <c r="G408"/>
    </row>
    <row r="409" spans="1:7" ht="18.75" customHeight="1" x14ac:dyDescent="0.15">
      <c r="C409"/>
      <c r="D409"/>
      <c r="E409"/>
      <c r="F409"/>
      <c r="G409"/>
    </row>
    <row r="410" spans="1:7" ht="18.75" customHeight="1" x14ac:dyDescent="0.15">
      <c r="C410"/>
      <c r="D410"/>
      <c r="E410"/>
      <c r="F410"/>
      <c r="G410"/>
    </row>
    <row r="413" spans="1:7" ht="18.75" customHeight="1" x14ac:dyDescent="0.15">
      <c r="C413"/>
      <c r="D413"/>
      <c r="E413"/>
      <c r="F413"/>
    </row>
  </sheetData>
  <mergeCells count="8">
    <mergeCell ref="A2:F2"/>
    <mergeCell ref="A3:F3"/>
    <mergeCell ref="A4:F4"/>
    <mergeCell ref="A6:A7"/>
    <mergeCell ref="C6:D6"/>
    <mergeCell ref="E6:F6"/>
    <mergeCell ref="C7:D7"/>
    <mergeCell ref="E7:F7"/>
  </mergeCells>
  <phoneticPr fontId="3" type="noConversion"/>
  <printOptions horizontalCentered="1"/>
  <pageMargins left="0.59055118110236227" right="0.59055118110236227" top="0.98425196850393704" bottom="0.98425196850393704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2020-03-31T08:46:38Z</dcterms:created>
  <dcterms:modified xsi:type="dcterms:W3CDTF">2020-03-31T08:47:57Z</dcterms:modified>
</cp:coreProperties>
</file>